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65" windowWidth="20535" windowHeight="9915"/>
  </bookViews>
  <sheets>
    <sheet name="กู้สามัญข้าราชการและลูกจ้าง" sheetId="1" r:id="rId1"/>
    <sheet name="คำนวณยอดผ่อนชำระต่อเดือน" sheetId="4" r:id="rId2"/>
  </sheets>
  <definedNames>
    <definedName name="_xlnm.Print_Area" localSheetId="0">กู้สามัญข้าราชการและลูกจ้าง!$A$1:$D$35</definedName>
    <definedName name="_xlnm.Print_Area" localSheetId="1">คำนวณยอดผ่อนชำระต่อเดือน!$A$1:$N$15</definedName>
    <definedName name="_xlnm.Print_Titles" localSheetId="1">คำนวณยอดผ่อนชำระต่อเดือน!$2:$4</definedName>
  </definedNames>
  <calcPr calcId="125725"/>
</workbook>
</file>

<file path=xl/calcChain.xml><?xml version="1.0" encoding="utf-8"?>
<calcChain xmlns="http://schemas.openxmlformats.org/spreadsheetml/2006/main">
  <c r="C15" i="1"/>
  <c r="C9"/>
  <c r="C13"/>
  <c r="N5" i="4"/>
  <c r="H5"/>
  <c r="I5" s="1"/>
  <c r="C5"/>
  <c r="D5" l="1"/>
  <c r="E5" s="1"/>
  <c r="F5" s="1"/>
  <c r="G5" s="1"/>
  <c r="J5"/>
  <c r="K5" s="1"/>
  <c r="L5" s="1"/>
  <c r="M5" l="1"/>
  <c r="C22" i="1"/>
  <c r="M27"/>
  <c r="M23"/>
  <c r="C14" l="1"/>
  <c r="C16" l="1"/>
  <c r="C18" s="1"/>
  <c r="C19" s="1"/>
  <c r="C23" l="1"/>
  <c r="C24" s="1"/>
  <c r="C25" s="1"/>
  <c r="C26" s="1"/>
</calcChain>
</file>

<file path=xl/sharedStrings.xml><?xml version="1.0" encoding="utf-8"?>
<sst xmlns="http://schemas.openxmlformats.org/spreadsheetml/2006/main" count="89" uniqueCount="66">
  <si>
    <t xml:space="preserve"> </t>
  </si>
  <si>
    <t>คำนวณรายจ่ายรายเดือนของผู้กู้ได้แก่</t>
  </si>
  <si>
    <t>คำนวณเงินได้รายเดือนของผู้กู้ได้แก่</t>
  </si>
  <si>
    <t xml:space="preserve">       (กรอกเฉพาะกรณีนำเงินกู้สามัญเพื่อล้างหนี้สัญญาเงินกู้ฉุกเฉิน)</t>
  </si>
  <si>
    <t xml:space="preserve">        รวมรายได้ด่อเดือน………. (2)</t>
  </si>
  <si>
    <t xml:space="preserve">        รวมรายจ่ายด่อเดือน………. (1)</t>
  </si>
  <si>
    <t xml:space="preserve">        เงินเดือนของผู้กู้</t>
  </si>
  <si>
    <t>เงินเดือนคงเหลือ  (3) = (2) - (1)</t>
  </si>
  <si>
    <t xml:space="preserve">       รายจ่ายตามสลิปเงินเดือนรวมทั้งหมด</t>
  </si>
  <si>
    <t xml:space="preserve">1. สมาชิกกรอกเฉพาะช่องสีเหลืองเท่านั้น </t>
  </si>
  <si>
    <t>อัตราดอกเบี้ย    6.00 %    ต่อปี    (360  วัน)</t>
  </si>
  <si>
    <t>เริ่ม  10 สิงหาคม 2555</t>
  </si>
  <si>
    <t xml:space="preserve"> จำนวนเงินกู้    (1)</t>
  </si>
  <si>
    <t>จำนวนงวด     (2)</t>
  </si>
  <si>
    <t>ยอดผ่อนชำระรายงวด</t>
  </si>
  <si>
    <t xml:space="preserve">ยอดผ่อนจำนวนเต็มร้อย         </t>
  </si>
  <si>
    <t>เศษของร้อย</t>
  </si>
  <si>
    <t>ยอดผ่อนปัดเศษของร้อย</t>
  </si>
  <si>
    <t xml:space="preserve"> ยอดผ่อนชำระ    ต่อเดือน   </t>
  </si>
  <si>
    <t>ดอกเบี้ย 30 วัน (ไม่ปัดเศษ)</t>
  </si>
  <si>
    <t>ดอกเบี้ย 30 วันจำนวนเต็ม</t>
  </si>
  <si>
    <t>ดอกเบี้ย 30 วัน (เศษสตางค์)</t>
  </si>
  <si>
    <t>ดอกเบี้ย 30 วัน (ปัดเศษสตางค์)</t>
  </si>
  <si>
    <t>ดอกเบี้ยเดือนแรก  (โดยประมาณ)</t>
  </si>
  <si>
    <t>หักเงินต้นงวดที่ 1  (โดยประมาณ)</t>
  </si>
  <si>
    <t>หลักประกันหุ้นและเงินฝากไม่น้อยกว่า 1/4 ของยอดกู้ (เฉพาะเงินกู้สามัญ)</t>
  </si>
  <si>
    <t>(1)</t>
  </si>
  <si>
    <t>(2)</t>
  </si>
  <si>
    <r>
      <rPr>
        <b/>
        <u/>
        <sz val="16"/>
        <color theme="1"/>
        <rFont val="Angsana New"/>
        <family val="1"/>
      </rPr>
      <t>หัก</t>
    </r>
    <r>
      <rPr>
        <sz val="16"/>
        <color theme="1"/>
        <rFont val="Angsana New"/>
        <family val="1"/>
      </rPr>
      <t xml:space="preserve">  จำนวนเงินผ่อนชำระรายเดือนเงินกู้สามัญของ สอ.รพช.</t>
    </r>
  </si>
  <si>
    <r>
      <rPr>
        <b/>
        <u/>
        <sz val="16"/>
        <color theme="1"/>
        <rFont val="Angsana New"/>
        <family val="1"/>
      </rPr>
      <t>หัก</t>
    </r>
    <r>
      <rPr>
        <sz val="16"/>
        <color theme="1"/>
        <rFont val="Angsana New"/>
        <family val="1"/>
      </rPr>
      <t xml:space="preserve">  จำนวนเงินผ่อนชำระรายเดือนเงินกู้ฉุกเฉิน ของ สอ.รพช.</t>
    </r>
  </si>
  <si>
    <t>เงินได้รายเดือนคงเหลือใช้จ่ายไม่น้อยกว่า  25% ของเงินเดือน……(4)</t>
  </si>
  <si>
    <t>จำนวนเงินที่เหลือหลังจากหัก 25%ของเงินเดือน …....(5) = (4) - (3)</t>
  </si>
  <si>
    <r>
      <rPr>
        <b/>
        <u/>
        <sz val="16"/>
        <color theme="1"/>
        <rFont val="Angsana New"/>
        <family val="1"/>
      </rPr>
      <t>บวก</t>
    </r>
    <r>
      <rPr>
        <sz val="16"/>
        <color theme="1"/>
        <rFont val="Angsana New"/>
        <family val="1"/>
      </rPr>
      <t xml:space="preserve"> เงินประจำตำแหน่ง  (ถ้ามี)</t>
    </r>
  </si>
  <si>
    <r>
      <rPr>
        <b/>
        <u/>
        <sz val="16"/>
        <color theme="1"/>
        <rFont val="Angsana New"/>
        <family val="1"/>
      </rPr>
      <t>บวก</t>
    </r>
    <r>
      <rPr>
        <sz val="16"/>
        <color theme="1"/>
        <rFont val="Angsana New"/>
        <family val="1"/>
      </rPr>
      <t xml:space="preserve"> เงินช่วยเหลือค่าเช่าบ้าน (เฉพาะกรณีเช่าซื้อ)  (ถ้ามี)........</t>
    </r>
    <r>
      <rPr>
        <b/>
        <sz val="16"/>
        <color theme="1"/>
        <rFont val="Angsana New"/>
        <family val="1"/>
      </rPr>
      <t>(6)</t>
    </r>
  </si>
  <si>
    <r>
      <rPr>
        <b/>
        <u/>
        <sz val="16"/>
        <color theme="1"/>
        <rFont val="Angsana New"/>
        <family val="1"/>
      </rPr>
      <t>หัก</t>
    </r>
    <r>
      <rPr>
        <sz val="16"/>
        <color theme="1"/>
        <rFont val="Angsana New"/>
        <family val="1"/>
      </rPr>
      <t xml:space="preserve">  จำนวนเงินผ่อนรายเดือนธนาคาร (เฉพาะกรณีการกู้สามัญเพื่อไถ่หนี้ธนาคาร)</t>
    </r>
  </si>
  <si>
    <r>
      <rPr>
        <b/>
        <u/>
        <sz val="16"/>
        <color theme="1"/>
        <rFont val="Angsana New"/>
        <family val="1"/>
      </rPr>
      <t>หมายเหตุ</t>
    </r>
    <r>
      <rPr>
        <b/>
        <sz val="16"/>
        <color theme="1"/>
        <rFont val="Angsana New"/>
        <family val="1"/>
      </rPr>
      <t xml:space="preserve">  ตารางนี้ใช้สำหรับกรณีสมาชิกผู้กู้ต้องการทราบวงเงินกู้สูงสุด และระยะเวลาการผ่อนชำระได้สูงสุด</t>
    </r>
  </si>
  <si>
    <t xml:space="preserve">    -  จำนวนเงินกู้ได้สูงสุด (ตามอายุราชการที่เหลือ)</t>
  </si>
  <si>
    <t>จำนวนเงินที่กู้ได้สูงสุด</t>
  </si>
  <si>
    <t>คำนวณงวดผ่อนชำระสูงสุด</t>
  </si>
  <si>
    <t xml:space="preserve">    - จำนวนงวดผ่อนชำระสูงสุดตามประเภทเงินกู้</t>
  </si>
  <si>
    <t>การคำนวณวงเงินกู้สามัญด้วยตนเอง (สำหรับสมาชิกข้าราชการและลูกจ้างประจำ)</t>
  </si>
  <si>
    <t>บาท</t>
  </si>
  <si>
    <t>งวด</t>
  </si>
  <si>
    <t xml:space="preserve"> - กรอก วัน เดือนและปีเกิดของผู้กู้หรือผู้ค้ำประกันเฉพาะรายที่มีอายุมากที่สุด</t>
  </si>
  <si>
    <t xml:space="preserve"> - จำนวนงวดที่สมาชิกผ่อนชำระได้สูงสุด   (ตามประเภทเงินกู้)</t>
  </si>
  <si>
    <t xml:space="preserve"> - จำนวนงวดผ่อนชำระคำนวณตามอายุราชการที่เหลือของผู้กู้และผู้ค้ำที่อายุมากที่สุด</t>
  </si>
  <si>
    <t xml:space="preserve">5. กรณีสมาชิกต้องการกู้ในวงเงินที่ต่ำกว่าเกณฑ์ที่คำนวณได้ สามารถกำหนดงวดผ่อนชำระและวงเงินที่ต้องการได้ </t>
  </si>
  <si>
    <t>โดยให้ใช้คำนวณในตารางถัดไป</t>
  </si>
  <si>
    <t xml:space="preserve">แต่ต้องไม่เกินจำนวนงวดและวงเงินที่คำนวณได้ และยอดผ่อนชำระต่อเดือนต้องไม่เกินกว่าจำนวนเงินในข้อ 7   </t>
  </si>
  <si>
    <t>2. ช่องสีส้มคือจำนวนเงินผ่อนชำระสูงสุดต่อเดือน (ข้อ 7)</t>
  </si>
  <si>
    <t>4. ช่องสีม่วงคือจำนวนเงินที่กู้ได้สูงสุด   (ข้อ 9)</t>
  </si>
  <si>
    <t xml:space="preserve"> (ทั้งนี้ยอดที่คำนวณได้ได้ต้องเป็นไปตามหลักเกณฑ์การกู้สามัญแต่ละประเภท ผ่อนได้สูงสุดไม่เกิน 180 งวด)</t>
  </si>
  <si>
    <t>สมาชิกกรอกในช่องสีเหลือง ดังนี้</t>
  </si>
  <si>
    <t>ยอดผ่อนชำระสูงสุดต่อเดือนหลังจากหัก 25%ของเงินเดือน (ปัดเศษ)</t>
  </si>
  <si>
    <t>จำนวนเงินผ่อนชำระสูงสุดต่อเดือนหลังจากหัก 25%ของเงินเดือน ....(7) = (5) - (6)</t>
  </si>
  <si>
    <t>3. ช่องสีเขียวคือจำนวนงวดผ่อนชำระที่สมาชิกสามารถผ่อนได้สูงสุด  (ข้อ 8)</t>
  </si>
  <si>
    <t xml:space="preserve">ตารางคำนวณหายอดเงินผ่อนชำระเงินกู้สามัญต่อเดือน (แบบธนาคาร)  </t>
  </si>
  <si>
    <t>กรอกวันที่สมาชิกยื่นกู้สามัญ  วัน/เดือน/ พ.ศ. (ตัวอย่างเช่น 10/9/2558)</t>
  </si>
  <si>
    <t xml:space="preserve">     -  ยอดกู้ไม่เกิน 1 ล้านบาทผ่อนชำระสูงสุดไม่เกิน 120 งวด </t>
  </si>
  <si>
    <t xml:space="preserve">     -  ยอดกู้ตั้งแต่ 1 ล้านขึ้นไป - 2 ล้านบาทผ่อนชำระสูงสุด 180 งวด </t>
  </si>
  <si>
    <t>วิธีการคำนวณหายอดผ่อนชำระต่อเดือน</t>
  </si>
  <si>
    <t>การกรอกจำนวนงวดผ่อนชำระ (2)</t>
  </si>
  <si>
    <t>หมายเหตุ</t>
  </si>
  <si>
    <r>
      <t xml:space="preserve">  กรอก</t>
    </r>
    <r>
      <rPr>
        <b/>
        <u/>
        <sz val="25"/>
        <color indexed="12"/>
        <rFont val="AngsanaUPC"/>
        <family val="1"/>
        <charset val="222"/>
      </rPr>
      <t>จำนวนเงินกู้</t>
    </r>
  </si>
  <si>
    <r>
      <t xml:space="preserve">   กรอก</t>
    </r>
    <r>
      <rPr>
        <b/>
        <u/>
        <sz val="25"/>
        <color indexed="12"/>
        <rFont val="AngsanaUPC"/>
        <family val="1"/>
        <charset val="222"/>
      </rPr>
      <t>จำนวนงวด</t>
    </r>
    <r>
      <rPr>
        <b/>
        <sz val="25"/>
        <color indexed="12"/>
        <rFont val="AngsanaUPC"/>
        <family val="1"/>
        <charset val="222"/>
      </rPr>
      <t xml:space="preserve">    </t>
    </r>
  </si>
  <si>
    <t xml:space="preserve">        และต้องไม่เกินอายุราชการที่เหลือของผู้กู้และผู้ค้ำประกันที่มีอายุมากที่สุด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</si>
</sst>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;\-* #,##0_-;_-* &quot;-&quot;??_-;_-@_-"/>
    <numFmt numFmtId="188" formatCode="#,##0_ ;\-#,##0\ "/>
  </numFmts>
  <fonts count="37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scheme val="minor"/>
    </font>
    <font>
      <b/>
      <sz val="11"/>
      <color theme="1"/>
      <name val="Tahoma"/>
      <family val="2"/>
      <charset val="222"/>
      <scheme val="minor"/>
    </font>
    <font>
      <b/>
      <sz val="18"/>
      <color theme="1"/>
      <name val="Angsana New"/>
      <family val="1"/>
    </font>
    <font>
      <sz val="18"/>
      <color theme="1"/>
      <name val="Angsana New"/>
      <family val="1"/>
    </font>
    <font>
      <b/>
      <sz val="16"/>
      <color theme="1"/>
      <name val="Angsana New"/>
      <family val="1"/>
    </font>
    <font>
      <sz val="16"/>
      <color theme="1"/>
      <name val="Angsana New"/>
      <family val="1"/>
    </font>
    <font>
      <b/>
      <u/>
      <sz val="16"/>
      <color theme="1"/>
      <name val="Angsana New"/>
      <family val="1"/>
    </font>
    <font>
      <sz val="14"/>
      <name val="Cordia New"/>
      <charset val="222"/>
    </font>
    <font>
      <b/>
      <sz val="22"/>
      <name val="AngsanaUPC"/>
      <family val="1"/>
      <charset val="222"/>
    </font>
    <font>
      <b/>
      <sz val="18"/>
      <color indexed="12"/>
      <name val="Angsana New"/>
      <family val="1"/>
    </font>
    <font>
      <b/>
      <sz val="18"/>
      <color indexed="12"/>
      <name val="AngsanaUPC"/>
      <family val="1"/>
      <charset val="222"/>
    </font>
    <font>
      <b/>
      <sz val="18"/>
      <color indexed="10"/>
      <name val="AngsanaUPC"/>
      <family val="1"/>
      <charset val="222"/>
    </font>
    <font>
      <b/>
      <sz val="16"/>
      <color indexed="10"/>
      <name val="AngsanaUPC"/>
      <family val="1"/>
      <charset val="222"/>
    </font>
    <font>
      <b/>
      <sz val="18"/>
      <name val="AngsanaUPC"/>
      <family val="1"/>
      <charset val="222"/>
    </font>
    <font>
      <b/>
      <sz val="14"/>
      <color indexed="10"/>
      <name val="AngsanaUPC"/>
      <family val="1"/>
      <charset val="222"/>
    </font>
    <font>
      <b/>
      <sz val="16"/>
      <name val="AngsanaUPC"/>
      <family val="1"/>
      <charset val="222"/>
    </font>
    <font>
      <b/>
      <sz val="20"/>
      <color indexed="12"/>
      <name val="Cordia New"/>
      <family val="2"/>
    </font>
    <font>
      <sz val="20"/>
      <color indexed="10"/>
      <name val="Cordia New"/>
      <family val="2"/>
    </font>
    <font>
      <b/>
      <sz val="20"/>
      <name val="Cordia New"/>
      <family val="2"/>
    </font>
    <font>
      <sz val="20"/>
      <name val="Cordia New"/>
      <family val="2"/>
    </font>
    <font>
      <b/>
      <u/>
      <sz val="25"/>
      <name val="AngsanaUPC"/>
      <family val="1"/>
      <charset val="222"/>
    </font>
    <font>
      <b/>
      <sz val="25"/>
      <name val="AngsanaUPC"/>
      <family val="1"/>
      <charset val="222"/>
    </font>
    <font>
      <b/>
      <u/>
      <sz val="25"/>
      <color indexed="12"/>
      <name val="AngsanaUPC"/>
      <family val="1"/>
      <charset val="222"/>
    </font>
    <font>
      <b/>
      <sz val="25"/>
      <color indexed="12"/>
      <name val="AngsanaUPC"/>
      <family val="1"/>
      <charset val="222"/>
    </font>
    <font>
      <b/>
      <u/>
      <sz val="18"/>
      <name val="Angsana New"/>
      <family val="1"/>
    </font>
    <font>
      <b/>
      <sz val="18"/>
      <name val="Angsana New"/>
      <family val="1"/>
    </font>
    <font>
      <b/>
      <sz val="16"/>
      <name val="Angsana New"/>
      <family val="1"/>
    </font>
    <font>
      <sz val="16"/>
      <name val="Angsana New"/>
      <family val="1"/>
    </font>
    <font>
      <sz val="16"/>
      <name val="Cordia New"/>
      <charset val="222"/>
    </font>
    <font>
      <sz val="18"/>
      <name val="Cordia New"/>
      <family val="2"/>
    </font>
    <font>
      <b/>
      <sz val="18"/>
      <color indexed="10"/>
      <name val="Cordia New"/>
      <family val="2"/>
    </font>
    <font>
      <b/>
      <sz val="14"/>
      <color indexed="10"/>
      <name val="Cordia New"/>
      <charset val="222"/>
    </font>
    <font>
      <b/>
      <sz val="16"/>
      <color theme="1"/>
      <name val="Tahoma"/>
      <family val="2"/>
      <scheme val="minor"/>
    </font>
    <font>
      <sz val="16"/>
      <color theme="1"/>
      <name val="Tahoma"/>
      <family val="2"/>
      <charset val="222"/>
      <scheme val="minor"/>
    </font>
    <font>
      <b/>
      <u/>
      <sz val="18"/>
      <color indexed="12"/>
      <name val="AngsanaUPC"/>
      <family val="1"/>
      <charset val="22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64"/>
      </patternFill>
    </fill>
    <fill>
      <patternFill patternType="gray0625"/>
    </fill>
    <fill>
      <patternFill patternType="gray0625">
        <bgColor theme="7" tint="0.39997558519241921"/>
      </patternFill>
    </fill>
    <fill>
      <patternFill patternType="gray0625">
        <bgColor theme="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126">
    <xf numFmtId="0" fontId="0" fillId="0" borderId="0" xfId="0"/>
    <xf numFmtId="0" fontId="2" fillId="0" borderId="0" xfId="0" applyFont="1"/>
    <xf numFmtId="43" fontId="0" fillId="0" borderId="0" xfId="1" applyFont="1"/>
    <xf numFmtId="1" fontId="0" fillId="0" borderId="0" xfId="1" applyNumberFormat="1" applyFont="1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9" fillId="0" borderId="0" xfId="2"/>
    <xf numFmtId="0" fontId="15" fillId="0" borderId="1" xfId="2" applyFont="1" applyBorder="1" applyAlignment="1">
      <alignment horizontal="center" vertical="center" wrapText="1"/>
    </xf>
    <xf numFmtId="0" fontId="17" fillId="6" borderId="1" xfId="2" applyFont="1" applyFill="1" applyBorder="1" applyAlignment="1">
      <alignment horizontal="center" vertical="center" wrapText="1"/>
    </xf>
    <xf numFmtId="0" fontId="9" fillId="0" borderId="0" xfId="2" applyAlignment="1">
      <alignment vertical="center"/>
    </xf>
    <xf numFmtId="0" fontId="22" fillId="0" borderId="0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 wrapText="1"/>
    </xf>
    <xf numFmtId="0" fontId="23" fillId="0" borderId="0" xfId="2" applyFont="1" applyBorder="1" applyAlignment="1">
      <alignment horizontal="center" vertical="center"/>
    </xf>
    <xf numFmtId="0" fontId="24" fillId="0" borderId="0" xfId="2" applyFont="1" applyBorder="1" applyAlignment="1">
      <alignment horizontal="left" vertical="center"/>
    </xf>
    <xf numFmtId="0" fontId="23" fillId="0" borderId="0" xfId="2" applyFont="1" applyBorder="1" applyAlignment="1">
      <alignment horizontal="left" vertical="center" wrapText="1"/>
    </xf>
    <xf numFmtId="0" fontId="25" fillId="0" borderId="0" xfId="2" quotePrefix="1" applyFont="1" applyBorder="1" applyAlignment="1">
      <alignment horizontal="right" vertical="center"/>
    </xf>
    <xf numFmtId="0" fontId="25" fillId="0" borderId="0" xfId="2" applyFont="1" applyBorder="1" applyAlignment="1">
      <alignment horizontal="left" vertical="center"/>
    </xf>
    <xf numFmtId="0" fontId="26" fillId="0" borderId="0" xfId="2" applyFont="1" applyBorder="1" applyAlignment="1">
      <alignment horizontal="center" vertical="center"/>
    </xf>
    <xf numFmtId="0" fontId="27" fillId="0" borderId="0" xfId="2" applyFont="1" applyBorder="1" applyAlignment="1">
      <alignment horizontal="left" vertical="center"/>
    </xf>
    <xf numFmtId="0" fontId="28" fillId="0" borderId="0" xfId="2" applyFont="1" applyBorder="1" applyAlignment="1">
      <alignment horizontal="center" vertical="center"/>
    </xf>
    <xf numFmtId="0" fontId="29" fillId="0" borderId="0" xfId="2" applyFont="1"/>
    <xf numFmtId="0" fontId="30" fillId="0" borderId="0" xfId="2" applyFont="1"/>
    <xf numFmtId="0" fontId="31" fillId="0" borderId="0" xfId="2" applyFont="1"/>
    <xf numFmtId="43" fontId="31" fillId="0" borderId="0" xfId="3" applyFont="1" applyAlignment="1"/>
    <xf numFmtId="187" fontId="32" fillId="0" borderId="0" xfId="3" applyNumberFormat="1" applyFont="1" applyAlignment="1"/>
    <xf numFmtId="0" fontId="31" fillId="0" borderId="0" xfId="2" applyFont="1" applyBorder="1"/>
    <xf numFmtId="43" fontId="31" fillId="0" borderId="0" xfId="3" applyFont="1" applyBorder="1" applyAlignment="1"/>
    <xf numFmtId="187" fontId="32" fillId="0" borderId="0" xfId="3" applyNumberFormat="1" applyFont="1" applyBorder="1" applyAlignment="1"/>
    <xf numFmtId="0" fontId="31" fillId="0" borderId="0" xfId="2" applyFont="1" applyBorder="1" applyAlignment="1">
      <alignment horizontal="center"/>
    </xf>
    <xf numFmtId="3" fontId="31" fillId="0" borderId="0" xfId="2" applyNumberFormat="1" applyFont="1" applyBorder="1"/>
    <xf numFmtId="0" fontId="31" fillId="0" borderId="0" xfId="2" applyFont="1" applyAlignment="1">
      <alignment horizontal="center"/>
    </xf>
    <xf numFmtId="0" fontId="9" fillId="0" borderId="0" xfId="2" applyAlignment="1">
      <alignment horizontal="center"/>
    </xf>
    <xf numFmtId="43" fontId="9" fillId="0" borderId="0" xfId="3" applyAlignment="1"/>
    <xf numFmtId="187" fontId="33" fillId="0" borderId="0" xfId="3" applyNumberFormat="1" applyFont="1" applyAlignment="1"/>
    <xf numFmtId="0" fontId="35" fillId="0" borderId="0" xfId="0" applyFont="1"/>
    <xf numFmtId="0" fontId="6" fillId="0" borderId="1" xfId="0" applyFont="1" applyBorder="1" applyAlignment="1" applyProtection="1">
      <alignment horizontal="center"/>
      <protection locked="0" hidden="1"/>
    </xf>
    <xf numFmtId="0" fontId="6" fillId="0" borderId="1" xfId="0" applyFont="1" applyBorder="1" applyProtection="1">
      <protection locked="0" hidden="1"/>
    </xf>
    <xf numFmtId="43" fontId="5" fillId="1" borderId="1" xfId="1" applyFont="1" applyFill="1" applyBorder="1" applyProtection="1">
      <protection locked="0" hidden="1"/>
    </xf>
    <xf numFmtId="0" fontId="7" fillId="0" borderId="1" xfId="0" applyFont="1" applyBorder="1" applyProtection="1">
      <protection locked="0" hidden="1"/>
    </xf>
    <xf numFmtId="43" fontId="5" fillId="2" borderId="1" xfId="1" applyFont="1" applyFill="1" applyBorder="1" applyProtection="1">
      <protection locked="0" hidden="1"/>
    </xf>
    <xf numFmtId="43" fontId="5" fillId="7" borderId="1" xfId="1" applyFont="1" applyFill="1" applyBorder="1" applyProtection="1">
      <protection locked="0" hidden="1"/>
    </xf>
    <xf numFmtId="43" fontId="4" fillId="0" borderId="1" xfId="1" quotePrefix="1" applyFont="1" applyBorder="1" applyProtection="1">
      <protection locked="0" hidden="1"/>
    </xf>
    <xf numFmtId="0" fontId="6" fillId="8" borderId="1" xfId="0" applyFont="1" applyFill="1" applyBorder="1" applyProtection="1">
      <protection locked="0" hidden="1"/>
    </xf>
    <xf numFmtId="0" fontId="6" fillId="0" borderId="2" xfId="0" applyFont="1" applyFill="1" applyBorder="1" applyProtection="1">
      <protection locked="0" hidden="1"/>
    </xf>
    <xf numFmtId="0" fontId="7" fillId="0" borderId="0" xfId="0" applyFont="1" applyProtection="1">
      <protection locked="0" hidden="1"/>
    </xf>
    <xf numFmtId="43" fontId="7" fillId="0" borderId="0" xfId="1" applyFont="1" applyProtection="1">
      <protection locked="0" hidden="1"/>
    </xf>
    <xf numFmtId="0" fontId="6" fillId="0" borderId="0" xfId="0" applyFont="1" applyAlignment="1" applyProtection="1">
      <alignment horizontal="center"/>
      <protection locked="0" hidden="1"/>
    </xf>
    <xf numFmtId="0" fontId="6" fillId="2" borderId="0" xfId="0" applyFont="1" applyFill="1" applyBorder="1" applyProtection="1">
      <protection locked="0" hidden="1"/>
    </xf>
    <xf numFmtId="43" fontId="6" fillId="0" borderId="0" xfId="1" applyFont="1" applyProtection="1">
      <protection locked="0" hidden="1"/>
    </xf>
    <xf numFmtId="0" fontId="6" fillId="0" borderId="0" xfId="0" applyFont="1" applyProtection="1">
      <protection locked="0" hidden="1"/>
    </xf>
    <xf numFmtId="0" fontId="6" fillId="0" borderId="0" xfId="0" applyFont="1" applyFill="1" applyBorder="1" applyProtection="1">
      <protection locked="0" hidden="1"/>
    </xf>
    <xf numFmtId="0" fontId="34" fillId="0" borderId="0" xfId="0" applyFont="1" applyAlignment="1" applyProtection="1">
      <alignment horizontal="center"/>
      <protection locked="0" hidden="1"/>
    </xf>
    <xf numFmtId="43" fontId="35" fillId="0" borderId="0" xfId="1" applyFont="1" applyProtection="1"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43" fontId="0" fillId="0" borderId="0" xfId="1" applyFont="1" applyProtection="1">
      <protection locked="0" hidden="1"/>
    </xf>
    <xf numFmtId="0" fontId="6" fillId="3" borderId="0" xfId="0" applyFont="1" applyFill="1" applyAlignment="1" applyProtection="1">
      <alignment horizontal="left"/>
      <protection locked="0" hidden="1"/>
    </xf>
    <xf numFmtId="0" fontId="6" fillId="4" borderId="0" xfId="0" applyFont="1" applyFill="1" applyProtection="1">
      <protection locked="0" hidden="1"/>
    </xf>
    <xf numFmtId="0" fontId="6" fillId="5" borderId="0" xfId="0" applyFont="1" applyFill="1" applyProtection="1">
      <protection locked="0" hidden="1"/>
    </xf>
    <xf numFmtId="0" fontId="6" fillId="7" borderId="1" xfId="0" applyFont="1" applyFill="1" applyBorder="1" applyAlignment="1" applyProtection="1">
      <alignment horizontal="center"/>
      <protection locked="0" hidden="1"/>
    </xf>
    <xf numFmtId="0" fontId="6" fillId="7" borderId="1" xfId="0" applyFont="1" applyFill="1" applyBorder="1" applyProtection="1">
      <protection locked="0" hidden="1"/>
    </xf>
    <xf numFmtId="0" fontId="2" fillId="7" borderId="0" xfId="0" applyFont="1" applyFill="1"/>
    <xf numFmtId="1" fontId="2" fillId="7" borderId="0" xfId="0" applyNumberFormat="1" applyFont="1" applyFill="1"/>
    <xf numFmtId="1" fontId="2" fillId="7" borderId="0" xfId="1" applyNumberFormat="1" applyFont="1" applyFill="1" applyAlignment="1"/>
    <xf numFmtId="0" fontId="6" fillId="10" borderId="1" xfId="0" applyFont="1" applyFill="1" applyBorder="1" applyProtection="1">
      <protection locked="0" hidden="1"/>
    </xf>
    <xf numFmtId="0" fontId="2" fillId="11" borderId="0" xfId="0" applyFont="1" applyFill="1"/>
    <xf numFmtId="0" fontId="6" fillId="11" borderId="1" xfId="0" applyFont="1" applyFill="1" applyBorder="1" applyAlignment="1" applyProtection="1">
      <alignment horizontal="center"/>
      <protection locked="0" hidden="1"/>
    </xf>
    <xf numFmtId="43" fontId="7" fillId="1" borderId="5" xfId="1" applyFont="1" applyFill="1" applyBorder="1" applyProtection="1">
      <protection locked="0" hidden="1"/>
    </xf>
    <xf numFmtId="43" fontId="7" fillId="2" borderId="5" xfId="1" applyFont="1" applyFill="1" applyBorder="1" applyProtection="1">
      <protection locked="0" hidden="1"/>
    </xf>
    <xf numFmtId="43" fontId="7" fillId="7" borderId="5" xfId="1" applyFont="1" applyFill="1" applyBorder="1" applyProtection="1">
      <protection locked="0" hidden="1"/>
    </xf>
    <xf numFmtId="43" fontId="6" fillId="0" borderId="5" xfId="1" applyFont="1" applyBorder="1" applyProtection="1">
      <protection locked="0" hidden="1"/>
    </xf>
    <xf numFmtId="43" fontId="6" fillId="0" borderId="5" xfId="1" quotePrefix="1" applyFont="1" applyBorder="1" applyProtection="1">
      <protection locked="0" hidden="1"/>
    </xf>
    <xf numFmtId="43" fontId="6" fillId="0" borderId="5" xfId="1" applyFont="1" applyFill="1" applyBorder="1" applyProtection="1">
      <protection locked="0" hidden="1"/>
    </xf>
    <xf numFmtId="43" fontId="6" fillId="3" borderId="5" xfId="1" applyFont="1" applyFill="1" applyBorder="1" applyProtection="1">
      <protection locked="0" hidden="1"/>
    </xf>
    <xf numFmtId="188" fontId="6" fillId="9" borderId="5" xfId="1" applyNumberFormat="1" applyFont="1" applyFill="1" applyBorder="1" applyAlignment="1" applyProtection="1">
      <alignment horizontal="right"/>
      <protection locked="0" hidden="1"/>
    </xf>
    <xf numFmtId="188" fontId="6" fillId="10" borderId="5" xfId="1" applyNumberFormat="1" applyFont="1" applyFill="1" applyBorder="1" applyAlignment="1" applyProtection="1">
      <alignment horizontal="right"/>
      <protection locked="0" hidden="1"/>
    </xf>
    <xf numFmtId="188" fontId="6" fillId="4" borderId="5" xfId="1" applyNumberFormat="1" applyFont="1" applyFill="1" applyBorder="1" applyAlignment="1" applyProtection="1">
      <alignment horizontal="center"/>
      <protection locked="0" hidden="1"/>
    </xf>
    <xf numFmtId="188" fontId="6" fillId="5" borderId="5" xfId="1" applyNumberFormat="1" applyFont="1" applyFill="1" applyBorder="1" applyAlignment="1" applyProtection="1">
      <alignment horizontal="center"/>
      <protection locked="0" hidden="1"/>
    </xf>
    <xf numFmtId="187" fontId="6" fillId="10" borderId="5" xfId="1" applyNumberFormat="1" applyFont="1" applyFill="1" applyBorder="1" applyAlignment="1" applyProtection="1">
      <alignment horizontal="center"/>
      <protection locked="0" hidden="1"/>
    </xf>
    <xf numFmtId="0" fontId="6" fillId="0" borderId="0" xfId="0" applyFont="1"/>
    <xf numFmtId="0" fontId="27" fillId="0" borderId="0" xfId="2" applyFont="1"/>
    <xf numFmtId="0" fontId="11" fillId="2" borderId="1" xfId="2" applyFont="1" applyFill="1" applyBorder="1" applyAlignment="1">
      <alignment horizontal="center" vertical="center" wrapText="1"/>
    </xf>
    <xf numFmtId="0" fontId="12" fillId="2" borderId="1" xfId="2" applyFont="1" applyFill="1" applyBorder="1" applyAlignment="1">
      <alignment horizontal="center" vertical="center" wrapText="1"/>
    </xf>
    <xf numFmtId="187" fontId="18" fillId="2" borderId="1" xfId="3" applyNumberFormat="1" applyFont="1" applyFill="1" applyBorder="1" applyAlignment="1">
      <alignment horizontal="right" vertical="center"/>
    </xf>
    <xf numFmtId="3" fontId="18" fillId="2" borderId="1" xfId="2" applyNumberFormat="1" applyFont="1" applyFill="1" applyBorder="1" applyAlignment="1">
      <alignment horizontal="center" vertical="center"/>
    </xf>
    <xf numFmtId="187" fontId="15" fillId="3" borderId="1" xfId="3" applyNumberFormat="1" applyFont="1" applyFill="1" applyBorder="1" applyAlignment="1">
      <alignment horizontal="center" vertical="center" wrapText="1"/>
    </xf>
    <xf numFmtId="0" fontId="36" fillId="0" borderId="0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6" fillId="8" borderId="1" xfId="0" applyFont="1" applyFill="1" applyBorder="1" applyAlignment="1" applyProtection="1">
      <alignment horizontal="center"/>
      <protection locked="0" hidden="1"/>
    </xf>
    <xf numFmtId="43" fontId="6" fillId="10" borderId="5" xfId="1" applyFont="1" applyFill="1" applyBorder="1" applyProtection="1">
      <protection locked="0" hidden="1"/>
    </xf>
    <xf numFmtId="0" fontId="13" fillId="8" borderId="1" xfId="2" applyFont="1" applyFill="1" applyBorder="1" applyAlignment="1">
      <alignment horizontal="center" vertical="center" wrapText="1"/>
    </xf>
    <xf numFmtId="0" fontId="14" fillId="8" borderId="1" xfId="2" applyFont="1" applyFill="1" applyBorder="1" applyAlignment="1">
      <alignment horizontal="center" vertical="center" wrapText="1"/>
    </xf>
    <xf numFmtId="43" fontId="19" fillId="8" borderId="1" xfId="3" applyFont="1" applyFill="1" applyBorder="1" applyAlignment="1">
      <alignment vertical="center"/>
    </xf>
    <xf numFmtId="187" fontId="19" fillId="8" borderId="1" xfId="3" applyNumberFormat="1" applyFont="1" applyFill="1" applyBorder="1" applyAlignment="1">
      <alignment vertical="center"/>
    </xf>
    <xf numFmtId="0" fontId="16" fillId="8" borderId="1" xfId="2" applyFont="1" applyFill="1" applyBorder="1" applyAlignment="1">
      <alignment horizontal="center" vertical="center" wrapText="1"/>
    </xf>
    <xf numFmtId="43" fontId="5" fillId="1" borderId="1" xfId="1" applyFont="1" applyFill="1" applyBorder="1" applyProtection="1">
      <protection hidden="1"/>
    </xf>
    <xf numFmtId="43" fontId="6" fillId="11" borderId="5" xfId="1" applyFont="1" applyFill="1" applyBorder="1" applyProtection="1">
      <protection locked="0" hidden="1"/>
    </xf>
    <xf numFmtId="0" fontId="0" fillId="0" borderId="0" xfId="0" applyProtection="1">
      <protection hidden="1"/>
    </xf>
    <xf numFmtId="43" fontId="4" fillId="0" borderId="1" xfId="1" applyFont="1" applyBorder="1" applyProtection="1">
      <protection hidden="1"/>
    </xf>
    <xf numFmtId="43" fontId="4" fillId="11" borderId="1" xfId="1" applyFont="1" applyFill="1" applyBorder="1" applyProtection="1">
      <protection hidden="1"/>
    </xf>
    <xf numFmtId="43" fontId="4" fillId="0" borderId="1" xfId="1" applyFont="1" applyFill="1" applyBorder="1" applyProtection="1">
      <protection hidden="1"/>
    </xf>
    <xf numFmtId="43" fontId="4" fillId="10" borderId="1" xfId="1" applyFont="1" applyFill="1" applyBorder="1" applyProtection="1">
      <protection hidden="1"/>
    </xf>
    <xf numFmtId="43" fontId="4" fillId="3" borderId="1" xfId="1" applyFont="1" applyFill="1" applyBorder="1" applyProtection="1">
      <protection hidden="1"/>
    </xf>
    <xf numFmtId="187" fontId="4" fillId="10" borderId="1" xfId="1" applyNumberFormat="1" applyFont="1" applyFill="1" applyBorder="1" applyProtection="1">
      <protection hidden="1"/>
    </xf>
    <xf numFmtId="188" fontId="4" fillId="9" borderId="1" xfId="1" applyNumberFormat="1" applyFont="1" applyFill="1" applyBorder="1" applyAlignment="1" applyProtection="1">
      <alignment horizontal="right"/>
      <protection hidden="1"/>
    </xf>
    <xf numFmtId="188" fontId="4" fillId="10" borderId="1" xfId="1" applyNumberFormat="1" applyFont="1" applyFill="1" applyBorder="1" applyAlignment="1" applyProtection="1">
      <alignment horizontal="right"/>
      <protection hidden="1"/>
    </xf>
    <xf numFmtId="188" fontId="4" fillId="4" borderId="1" xfId="1" applyNumberFormat="1" applyFont="1" applyFill="1" applyBorder="1" applyAlignment="1" applyProtection="1">
      <alignment horizontal="right"/>
      <protection hidden="1"/>
    </xf>
    <xf numFmtId="188" fontId="4" fillId="5" borderId="1" xfId="1" applyNumberFormat="1" applyFont="1" applyFill="1" applyBorder="1" applyAlignment="1" applyProtection="1">
      <alignment horizontal="right"/>
      <protection hidden="1"/>
    </xf>
    <xf numFmtId="0" fontId="27" fillId="0" borderId="0" xfId="2" applyFont="1" applyBorder="1" applyAlignment="1">
      <alignment horizontal="left" vertical="center"/>
    </xf>
    <xf numFmtId="14" fontId="4" fillId="2" borderId="4" xfId="1" applyNumberFormat="1" applyFont="1" applyFill="1" applyBorder="1" applyAlignment="1" applyProtection="1">
      <alignment horizontal="center"/>
      <protection locked="0" hidden="1"/>
    </xf>
    <xf numFmtId="14" fontId="4" fillId="2" borderId="5" xfId="1" applyNumberFormat="1" applyFont="1" applyFill="1" applyBorder="1" applyAlignment="1" applyProtection="1">
      <alignment horizontal="center"/>
      <protection locked="0" hidden="1"/>
    </xf>
    <xf numFmtId="0" fontId="4" fillId="0" borderId="3" xfId="0" applyFont="1" applyBorder="1" applyAlignment="1" applyProtection="1">
      <alignment horizontal="center" vertical="center"/>
      <protection locked="0" hidden="1"/>
    </xf>
    <xf numFmtId="0" fontId="5" fillId="0" borderId="3" xfId="0" applyFont="1" applyBorder="1" applyAlignment="1" applyProtection="1">
      <alignment horizontal="center" vertical="center"/>
      <protection locked="0" hidden="1"/>
    </xf>
    <xf numFmtId="0" fontId="6" fillId="0" borderId="4" xfId="0" applyFont="1" applyBorder="1" applyAlignment="1" applyProtection="1">
      <alignment horizontal="left"/>
      <protection locked="0" hidden="1"/>
    </xf>
    <xf numFmtId="0" fontId="7" fillId="0" borderId="5" xfId="0" applyFont="1" applyBorder="1" applyAlignment="1" applyProtection="1">
      <alignment horizontal="left"/>
      <protection locked="0" hidden="1"/>
    </xf>
    <xf numFmtId="0" fontId="10" fillId="0" borderId="0" xfId="2" applyFont="1" applyAlignment="1">
      <alignment horizontal="center"/>
    </xf>
    <xf numFmtId="0" fontId="9" fillId="0" borderId="0" xfId="2" applyAlignment="1"/>
    <xf numFmtId="0" fontId="10" fillId="0" borderId="3" xfId="2" applyFont="1" applyBorder="1" applyAlignment="1">
      <alignment horizontal="center"/>
    </xf>
    <xf numFmtId="0" fontId="9" fillId="0" borderId="3" xfId="2" applyBorder="1" applyAlignment="1"/>
    <xf numFmtId="0" fontId="27" fillId="0" borderId="0" xfId="2" applyFont="1" applyBorder="1" applyAlignment="1">
      <alignment horizontal="left" vertical="center"/>
    </xf>
    <xf numFmtId="0" fontId="0" fillId="0" borderId="0" xfId="0" applyAlignment="1"/>
    <xf numFmtId="187" fontId="20" fillId="3" borderId="1" xfId="3" applyNumberFormat="1" applyFont="1" applyFill="1" applyBorder="1" applyAlignment="1" applyProtection="1">
      <alignment vertical="center"/>
      <protection locked="0" hidden="1"/>
    </xf>
    <xf numFmtId="43" fontId="21" fillId="0" borderId="1" xfId="3" applyFont="1" applyBorder="1" applyAlignment="1" applyProtection="1">
      <alignment vertical="center"/>
      <protection locked="0" hidden="1"/>
    </xf>
    <xf numFmtId="3" fontId="21" fillId="6" borderId="1" xfId="2" applyNumberFormat="1" applyFont="1" applyFill="1" applyBorder="1" applyAlignment="1" applyProtection="1">
      <alignment horizontal="center" vertical="center"/>
      <protection locked="0" hidden="1"/>
    </xf>
    <xf numFmtId="43" fontId="19" fillId="8" borderId="1" xfId="3" applyFont="1" applyFill="1" applyBorder="1" applyAlignment="1" applyProtection="1">
      <alignment vertical="center"/>
      <protection locked="0"/>
    </xf>
    <xf numFmtId="43" fontId="19" fillId="8" borderId="1" xfId="2" applyNumberFormat="1" applyFont="1" applyFill="1" applyBorder="1" applyAlignment="1" applyProtection="1">
      <alignment horizontal="center" vertical="center"/>
      <protection locked="0"/>
    </xf>
    <xf numFmtId="0" fontId="19" fillId="8" borderId="1" xfId="2" applyFont="1" applyFill="1" applyBorder="1" applyAlignment="1" applyProtection="1">
      <alignment horizontal="center" vertical="center"/>
      <protection locked="0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1847850</xdr:colOff>
      <xdr:row>34</xdr:row>
      <xdr:rowOff>47626</xdr:rowOff>
    </xdr:from>
    <xdr:to>
      <xdr:col>1</xdr:col>
      <xdr:colOff>2152650</xdr:colOff>
      <xdr:row>34</xdr:row>
      <xdr:rowOff>180976</xdr:rowOff>
    </xdr:to>
    <xdr:sp macro="" textlink="">
      <xdr:nvSpPr>
        <xdr:cNvPr id="2" name="ลูกศรขวา 1"/>
        <xdr:cNvSpPr/>
      </xdr:nvSpPr>
      <xdr:spPr>
        <a:xfrm>
          <a:off x="2114550" y="8982076"/>
          <a:ext cx="304800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2"/>
  <sheetViews>
    <sheetView tabSelected="1" workbookViewId="0">
      <selection activeCell="I7" sqref="I7"/>
    </sheetView>
  </sheetViews>
  <sheetFormatPr defaultRowHeight="14.25"/>
  <cols>
    <col min="1" max="1" width="3.5" style="4" customWidth="1"/>
    <col min="2" max="2" width="59.875" customWidth="1"/>
    <col min="3" max="3" width="14.125" style="2" customWidth="1"/>
    <col min="4" max="4" width="5.375" customWidth="1"/>
    <col min="5" max="9" width="11.5" customWidth="1"/>
  </cols>
  <sheetData>
    <row r="1" spans="1:4" s="1" customFormat="1" ht="28.5" customHeight="1">
      <c r="A1" s="110" t="s">
        <v>40</v>
      </c>
      <c r="B1" s="111"/>
      <c r="C1" s="111"/>
    </row>
    <row r="2" spans="1:4" s="1" customFormat="1" ht="22.5" customHeight="1">
      <c r="A2" s="112" t="s">
        <v>57</v>
      </c>
      <c r="B2" s="113"/>
      <c r="C2" s="108">
        <v>240584</v>
      </c>
      <c r="D2" s="109"/>
    </row>
    <row r="3" spans="1:4" ht="22.5" customHeight="1">
      <c r="A3" s="35">
        <v>1</v>
      </c>
      <c r="B3" s="36" t="s">
        <v>1</v>
      </c>
      <c r="C3" s="94"/>
      <c r="D3" s="66"/>
    </row>
    <row r="4" spans="1:4" ht="22.5" customHeight="1">
      <c r="A4" s="35"/>
      <c r="B4" s="38" t="s">
        <v>8</v>
      </c>
      <c r="C4" s="39">
        <v>21448</v>
      </c>
      <c r="D4" s="67" t="s">
        <v>41</v>
      </c>
    </row>
    <row r="5" spans="1:4" ht="22.5" customHeight="1">
      <c r="A5" s="35"/>
      <c r="B5" s="38" t="s">
        <v>28</v>
      </c>
      <c r="C5" s="39">
        <v>4000</v>
      </c>
      <c r="D5" s="67" t="s">
        <v>41</v>
      </c>
    </row>
    <row r="6" spans="1:4" ht="22.5" customHeight="1">
      <c r="A6" s="35"/>
      <c r="B6" s="38" t="s">
        <v>29</v>
      </c>
      <c r="C6" s="39">
        <v>1524.5</v>
      </c>
      <c r="D6" s="67" t="s">
        <v>41</v>
      </c>
    </row>
    <row r="7" spans="1:4" ht="22.5" customHeight="1">
      <c r="A7" s="35"/>
      <c r="B7" s="38" t="s">
        <v>3</v>
      </c>
      <c r="C7" s="37"/>
      <c r="D7" s="66"/>
    </row>
    <row r="8" spans="1:4" ht="22.5" customHeight="1">
      <c r="A8" s="35"/>
      <c r="B8" s="38" t="s">
        <v>34</v>
      </c>
      <c r="C8" s="40">
        <v>0</v>
      </c>
      <c r="D8" s="68" t="s">
        <v>41</v>
      </c>
    </row>
    <row r="9" spans="1:4" s="1" customFormat="1" ht="22.5" customHeight="1">
      <c r="A9" s="35"/>
      <c r="B9" s="36" t="s">
        <v>5</v>
      </c>
      <c r="C9" s="97">
        <f>C4-C5-C6-C8</f>
        <v>15923.5</v>
      </c>
      <c r="D9" s="69" t="s">
        <v>41</v>
      </c>
    </row>
    <row r="10" spans="1:4" ht="22.5" customHeight="1">
      <c r="A10" s="35">
        <v>2</v>
      </c>
      <c r="B10" s="36" t="s">
        <v>2</v>
      </c>
      <c r="C10" s="37"/>
      <c r="D10" s="66"/>
    </row>
    <row r="11" spans="1:4" ht="22.5" customHeight="1">
      <c r="A11" s="35" t="s">
        <v>0</v>
      </c>
      <c r="B11" s="38" t="s">
        <v>6</v>
      </c>
      <c r="C11" s="39">
        <v>24450</v>
      </c>
      <c r="D11" s="67" t="s">
        <v>41</v>
      </c>
    </row>
    <row r="12" spans="1:4" ht="22.5" customHeight="1">
      <c r="A12" s="35"/>
      <c r="B12" s="38" t="s">
        <v>32</v>
      </c>
      <c r="C12" s="39">
        <v>0</v>
      </c>
      <c r="D12" s="67" t="s">
        <v>41</v>
      </c>
    </row>
    <row r="13" spans="1:4" s="1" customFormat="1" ht="22.5" customHeight="1">
      <c r="A13" s="35"/>
      <c r="B13" s="36" t="s">
        <v>4</v>
      </c>
      <c r="C13" s="98">
        <f>SUM(C11:C12)</f>
        <v>24450</v>
      </c>
      <c r="D13" s="95" t="s">
        <v>41</v>
      </c>
    </row>
    <row r="14" spans="1:4" ht="22.5" customHeight="1">
      <c r="A14" s="35">
        <v>3</v>
      </c>
      <c r="B14" s="36" t="s">
        <v>7</v>
      </c>
      <c r="C14" s="41">
        <f>C13-C9</f>
        <v>8526.5</v>
      </c>
      <c r="D14" s="70" t="s">
        <v>41</v>
      </c>
    </row>
    <row r="15" spans="1:4" s="1" customFormat="1" ht="22.5" customHeight="1">
      <c r="A15" s="35">
        <v>4</v>
      </c>
      <c r="B15" s="36" t="s">
        <v>30</v>
      </c>
      <c r="C15" s="97">
        <f>25%*C13</f>
        <v>6112.5</v>
      </c>
      <c r="D15" s="69" t="s">
        <v>41</v>
      </c>
    </row>
    <row r="16" spans="1:4" s="1" customFormat="1" ht="22.5" customHeight="1">
      <c r="A16" s="35">
        <v>5</v>
      </c>
      <c r="B16" s="36" t="s">
        <v>31</v>
      </c>
      <c r="C16" s="99">
        <f>C14-C15</f>
        <v>2414</v>
      </c>
      <c r="D16" s="71" t="s">
        <v>41</v>
      </c>
    </row>
    <row r="17" spans="1:13" ht="22.5" customHeight="1">
      <c r="A17" s="35">
        <v>6</v>
      </c>
      <c r="B17" s="38" t="s">
        <v>33</v>
      </c>
      <c r="C17" s="39">
        <v>3000</v>
      </c>
      <c r="D17" s="67" t="s">
        <v>41</v>
      </c>
    </row>
    <row r="18" spans="1:13" s="1" customFormat="1" ht="22.5" customHeight="1">
      <c r="A18" s="87">
        <v>7</v>
      </c>
      <c r="B18" s="42" t="s">
        <v>54</v>
      </c>
      <c r="C18" s="100">
        <f>SUM(C16:C17)</f>
        <v>5414</v>
      </c>
      <c r="D18" s="88" t="s">
        <v>41</v>
      </c>
    </row>
    <row r="19" spans="1:13" s="1" customFormat="1" ht="22.5" customHeight="1">
      <c r="A19" s="35" t="s">
        <v>0</v>
      </c>
      <c r="B19" s="36" t="s">
        <v>53</v>
      </c>
      <c r="C19" s="101">
        <f>ROUNDUP((C18/50),0)*50</f>
        <v>5450</v>
      </c>
      <c r="D19" s="72" t="s">
        <v>41</v>
      </c>
    </row>
    <row r="20" spans="1:13" ht="22.5" customHeight="1">
      <c r="A20" s="35">
        <v>8</v>
      </c>
      <c r="B20" s="36" t="s">
        <v>38</v>
      </c>
      <c r="C20" s="37"/>
      <c r="D20" s="66"/>
      <c r="G20" s="96"/>
    </row>
    <row r="21" spans="1:13" s="1" customFormat="1" ht="22.5" customHeight="1">
      <c r="A21" s="35"/>
      <c r="B21" s="36" t="s">
        <v>43</v>
      </c>
      <c r="C21" s="108">
        <v>224908</v>
      </c>
      <c r="D21" s="109"/>
    </row>
    <row r="22" spans="1:13" s="64" customFormat="1" ht="22.5" customHeight="1">
      <c r="A22" s="65"/>
      <c r="B22" s="63" t="s">
        <v>45</v>
      </c>
      <c r="C22" s="102">
        <f>IF(MONTH(C21)&lt;10,(((YEAR(C21)+60)-YEAR(C2))*12)+(9-MONTH(C2)),((((YEAR(C21)+60)-YEAR(C2))*12)+(12-MONTH(C2))+9))</f>
        <v>216</v>
      </c>
      <c r="D22" s="77" t="s">
        <v>42</v>
      </c>
    </row>
    <row r="23" spans="1:13" s="60" customFormat="1" ht="22.5" hidden="1" customHeight="1">
      <c r="A23" s="58"/>
      <c r="B23" s="42" t="s">
        <v>36</v>
      </c>
      <c r="C23" s="103">
        <f>IF(C18&gt;0,(ROUNDDOWN(C18/(6/1200/(1-(1/(1+6/1200))^C22))/1000,0)*1000),"กู้ไม่ได้")</f>
        <v>714000</v>
      </c>
      <c r="D23" s="73" t="s">
        <v>0</v>
      </c>
      <c r="E23" s="61"/>
      <c r="M23" s="62">
        <f>(((YEAR(C21)+60)-YEAR(C2))*12)+(12-MONTH(C2))+9</f>
        <v>216</v>
      </c>
    </row>
    <row r="24" spans="1:13" s="60" customFormat="1" ht="22.5" hidden="1" customHeight="1">
      <c r="A24" s="58" t="s">
        <v>0</v>
      </c>
      <c r="B24" s="42" t="s">
        <v>39</v>
      </c>
      <c r="C24" s="104">
        <f>IF(C23&lt;=0,"กู้ไม่ได้",IF(C23&lt;=1000000,120,180))</f>
        <v>120</v>
      </c>
      <c r="D24" s="74"/>
      <c r="E24" s="61"/>
      <c r="M24" s="62"/>
    </row>
    <row r="25" spans="1:13" s="60" customFormat="1" ht="22.5" customHeight="1">
      <c r="A25" s="58" t="s">
        <v>0</v>
      </c>
      <c r="B25" s="59" t="s">
        <v>44</v>
      </c>
      <c r="C25" s="105">
        <f>IF(C24&gt;=C22,C22,C24)</f>
        <v>120</v>
      </c>
      <c r="D25" s="75" t="s">
        <v>42</v>
      </c>
      <c r="E25" s="61"/>
      <c r="M25" s="62"/>
    </row>
    <row r="26" spans="1:13" s="60" customFormat="1" ht="22.5" customHeight="1">
      <c r="A26" s="58">
        <v>9</v>
      </c>
      <c r="B26" s="59" t="s">
        <v>37</v>
      </c>
      <c r="C26" s="106">
        <f>IF(C18&gt;0,(ROUNDDOWN(C18/(6/1200/(1-(1/(1+6/1200))^C25))/1000,0)*1000),"กู้ไม่ได้")</f>
        <v>487000</v>
      </c>
      <c r="D26" s="76" t="s">
        <v>41</v>
      </c>
    </row>
    <row r="27" spans="1:13" ht="22.5" customHeight="1">
      <c r="A27" s="43" t="s">
        <v>35</v>
      </c>
      <c r="B27" s="44"/>
      <c r="C27" s="45"/>
      <c r="M27" s="3">
        <f>(((YEAR(C21)+60)-YEAR(C2))*12)+(9-MONTH(C2))</f>
        <v>204</v>
      </c>
    </row>
    <row r="28" spans="1:13" ht="22.5" customHeight="1">
      <c r="A28" s="46"/>
      <c r="B28" s="47" t="s">
        <v>9</v>
      </c>
      <c r="C28" s="45" t="s">
        <v>0</v>
      </c>
    </row>
    <row r="29" spans="1:13" s="5" customFormat="1" ht="22.5" customHeight="1">
      <c r="A29" s="46"/>
      <c r="B29" s="55" t="s">
        <v>49</v>
      </c>
      <c r="C29" s="48" t="s">
        <v>0</v>
      </c>
    </row>
    <row r="30" spans="1:13" s="5" customFormat="1" ht="22.5" customHeight="1">
      <c r="A30" s="46"/>
      <c r="B30" s="56" t="s">
        <v>55</v>
      </c>
      <c r="C30" s="48"/>
    </row>
    <row r="31" spans="1:13" s="5" customFormat="1" ht="22.5" customHeight="1">
      <c r="A31" s="46"/>
      <c r="B31" s="50" t="s">
        <v>51</v>
      </c>
      <c r="C31" s="48"/>
    </row>
    <row r="32" spans="1:13" s="5" customFormat="1" ht="22.5" customHeight="1">
      <c r="A32" s="46"/>
      <c r="B32" s="57" t="s">
        <v>50</v>
      </c>
      <c r="C32" s="48"/>
    </row>
    <row r="33" spans="1:3" s="34" customFormat="1" ht="22.5" customHeight="1">
      <c r="A33" s="51"/>
      <c r="B33" s="49" t="s">
        <v>46</v>
      </c>
      <c r="C33" s="52"/>
    </row>
    <row r="34" spans="1:3" ht="22.5" customHeight="1">
      <c r="A34" s="53"/>
      <c r="B34" s="49" t="s">
        <v>48</v>
      </c>
      <c r="C34" s="54"/>
    </row>
    <row r="35" spans="1:3" ht="21" customHeight="1">
      <c r="B35" s="78" t="s">
        <v>47</v>
      </c>
    </row>
    <row r="36" spans="1:3" ht="21" customHeight="1"/>
    <row r="37" spans="1:3" ht="21" customHeight="1"/>
    <row r="38" spans="1:3" ht="21" customHeight="1"/>
    <row r="39" spans="1:3" ht="21" customHeight="1"/>
    <row r="40" spans="1:3" ht="21" customHeight="1"/>
    <row r="41" spans="1:3" ht="21" customHeight="1"/>
    <row r="42" spans="1:3" ht="21" customHeight="1"/>
    <row r="43" spans="1:3" ht="21" customHeight="1"/>
    <row r="44" spans="1:3" ht="21" customHeight="1"/>
    <row r="45" spans="1:3" ht="21" customHeight="1"/>
    <row r="46" spans="1:3" ht="21" customHeight="1"/>
    <row r="47" spans="1:3" ht="21" customHeight="1"/>
    <row r="48" spans="1:3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</sheetData>
  <sheetProtection password="C7DD" sheet="1" objects="1" scenarios="1"/>
  <mergeCells count="4">
    <mergeCell ref="C21:D21"/>
    <mergeCell ref="A1:C1"/>
    <mergeCell ref="A2:B2"/>
    <mergeCell ref="C2:D2"/>
  </mergeCells>
  <pageMargins left="0.79" right="0.34" top="0.37" bottom="0.48" header="0.2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40"/>
  <sheetViews>
    <sheetView zoomScaleNormal="90" workbookViewId="0">
      <selection activeCell="S10" sqref="S10"/>
    </sheetView>
  </sheetViews>
  <sheetFormatPr defaultRowHeight="21.75"/>
  <cols>
    <col min="1" max="1" width="13.25" style="31" customWidth="1"/>
    <col min="2" max="2" width="11" style="31" customWidth="1"/>
    <col min="3" max="3" width="17" style="32" hidden="1" customWidth="1"/>
    <col min="4" max="6" width="13.125" style="32" hidden="1" customWidth="1"/>
    <col min="7" max="7" width="13.875" style="33" customWidth="1"/>
    <col min="8" max="8" width="13.125" style="6" hidden="1" customWidth="1"/>
    <col min="9" max="9" width="13.375" style="6" hidden="1" customWidth="1"/>
    <col min="10" max="10" width="13.5" style="6" hidden="1" customWidth="1"/>
    <col min="11" max="11" width="14.375" style="6" hidden="1" customWidth="1"/>
    <col min="12" max="12" width="15.5" style="6" customWidth="1"/>
    <col min="13" max="13" width="15.625" style="6" customWidth="1"/>
    <col min="14" max="14" width="16" style="6" customWidth="1"/>
    <col min="15" max="16384" width="9" style="6"/>
  </cols>
  <sheetData>
    <row r="1" spans="1:20" ht="30" customHeight="1">
      <c r="A1" s="114" t="s">
        <v>56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5"/>
      <c r="T1" s="6" t="s">
        <v>0</v>
      </c>
    </row>
    <row r="2" spans="1:20" ht="30" customHeight="1">
      <c r="A2" s="114" t="s">
        <v>10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5"/>
    </row>
    <row r="3" spans="1:20" ht="30" hidden="1" customHeight="1">
      <c r="A3" s="116" t="s">
        <v>11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7"/>
    </row>
    <row r="4" spans="1:20" s="9" customFormat="1" ht="89.25" customHeight="1">
      <c r="A4" s="80" t="s">
        <v>12</v>
      </c>
      <c r="B4" s="81" t="s">
        <v>13</v>
      </c>
      <c r="C4" s="89" t="s">
        <v>14</v>
      </c>
      <c r="D4" s="90" t="s">
        <v>15</v>
      </c>
      <c r="E4" s="89" t="s">
        <v>16</v>
      </c>
      <c r="F4" s="89" t="s">
        <v>17</v>
      </c>
      <c r="G4" s="84" t="s">
        <v>18</v>
      </c>
      <c r="H4" s="90" t="s">
        <v>19</v>
      </c>
      <c r="I4" s="93" t="s">
        <v>20</v>
      </c>
      <c r="J4" s="89" t="s">
        <v>21</v>
      </c>
      <c r="K4" s="89" t="s">
        <v>22</v>
      </c>
      <c r="L4" s="7" t="s">
        <v>23</v>
      </c>
      <c r="M4" s="7" t="s">
        <v>24</v>
      </c>
      <c r="N4" s="8" t="s">
        <v>25</v>
      </c>
    </row>
    <row r="5" spans="1:20" s="9" customFormat="1" ht="66.75" customHeight="1">
      <c r="A5" s="82">
        <v>487000</v>
      </c>
      <c r="B5" s="83">
        <v>120</v>
      </c>
      <c r="C5" s="91">
        <f>A5*(6/1200/((1-(1/(1+6/1200))^B5)))</f>
        <v>5406.6984445584303</v>
      </c>
      <c r="D5" s="92">
        <f>ROUNDDOWN(C5/100,0)*100</f>
        <v>5400</v>
      </c>
      <c r="E5" s="91">
        <f>C5-D5</f>
        <v>6.6984445584303103</v>
      </c>
      <c r="F5" s="92">
        <f>ROUNDUP(E5/50,0)*50</f>
        <v>50</v>
      </c>
      <c r="G5" s="120">
        <f>D5+F5</f>
        <v>5450</v>
      </c>
      <c r="H5" s="123">
        <f>ROUND(A5*6%*30/360,2)</f>
        <v>2435</v>
      </c>
      <c r="I5" s="123">
        <f>ROUNDDOWN(H5,0)</f>
        <v>2435</v>
      </c>
      <c r="J5" s="124">
        <f>MOD(H5,1)</f>
        <v>0</v>
      </c>
      <c r="K5" s="125">
        <f>IF(J5=0,0,IF(J5&lt;=0.25,"0.25",IF(J5&lt;=0.5,"0.50",IF(J5&lt;=0.75,"0.75",IF(J5&lt;=1,"1","0")))))</f>
        <v>0</v>
      </c>
      <c r="L5" s="121">
        <f>I5+K5</f>
        <v>2435</v>
      </c>
      <c r="M5" s="121">
        <f>G5-L5</f>
        <v>3015</v>
      </c>
      <c r="N5" s="122">
        <f>SUM(A5/4)</f>
        <v>121750</v>
      </c>
    </row>
    <row r="6" spans="1:20" ht="25.5" customHeight="1">
      <c r="A6" s="10"/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20" ht="25.5" customHeight="1">
      <c r="A7" s="13" t="s">
        <v>60</v>
      </c>
      <c r="B7" s="14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20" s="30" customFormat="1" ht="36" customHeight="1">
      <c r="A8" s="85"/>
      <c r="B8" s="16" t="s">
        <v>52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</row>
    <row r="9" spans="1:20" ht="35.25" customHeight="1">
      <c r="A9" s="15" t="s">
        <v>26</v>
      </c>
      <c r="B9" s="16" t="s">
        <v>63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20" ht="36" customHeight="1">
      <c r="A10" s="15" t="s">
        <v>27</v>
      </c>
      <c r="B10" s="16" t="s">
        <v>64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</row>
    <row r="11" spans="1:20" ht="33" customHeight="1">
      <c r="A11" s="17" t="s">
        <v>62</v>
      </c>
      <c r="B11" s="107" t="s">
        <v>61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0"/>
      <c r="O11" s="21"/>
    </row>
    <row r="12" spans="1:20" ht="33" customHeight="1">
      <c r="A12" s="17"/>
      <c r="B12" s="118" t="s">
        <v>58</v>
      </c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21"/>
    </row>
    <row r="13" spans="1:20" ht="33" customHeight="1">
      <c r="A13" s="17"/>
      <c r="B13" s="18" t="s">
        <v>59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0"/>
      <c r="O13" s="21"/>
    </row>
    <row r="14" spans="1:20" ht="33" customHeight="1">
      <c r="A14" s="17"/>
      <c r="B14" s="118" t="s">
        <v>65</v>
      </c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21"/>
    </row>
    <row r="15" spans="1:20" ht="33" customHeight="1">
      <c r="A15" s="6"/>
      <c r="B15" s="79" t="s">
        <v>0</v>
      </c>
      <c r="C15" s="6"/>
      <c r="D15" s="6"/>
      <c r="E15" s="6"/>
      <c r="F15" s="6"/>
      <c r="G15" s="6"/>
    </row>
    <row r="16" spans="1:20" ht="27.75">
      <c r="A16" s="22"/>
      <c r="B16" s="22"/>
      <c r="C16" s="23"/>
      <c r="D16" s="23"/>
      <c r="E16" s="23"/>
      <c r="F16" s="23"/>
      <c r="G16" s="24"/>
      <c r="H16" s="22"/>
      <c r="I16" s="22"/>
      <c r="J16" s="22"/>
      <c r="K16" s="22"/>
      <c r="L16" s="22"/>
      <c r="M16" s="22"/>
    </row>
    <row r="17" spans="1:13" ht="27.75">
      <c r="A17" s="22"/>
      <c r="B17" s="22"/>
      <c r="C17" s="23"/>
      <c r="D17" s="23"/>
      <c r="E17" s="23"/>
      <c r="F17" s="23"/>
      <c r="G17" s="24"/>
      <c r="H17" s="22"/>
      <c r="I17" s="22"/>
      <c r="J17" s="22"/>
      <c r="K17" s="22"/>
      <c r="L17" s="22"/>
      <c r="M17" s="22"/>
    </row>
    <row r="18" spans="1:13" ht="27.75">
      <c r="A18" s="22"/>
      <c r="B18" s="22"/>
      <c r="C18" s="23"/>
      <c r="D18" s="23"/>
      <c r="E18" s="23"/>
      <c r="F18" s="23"/>
      <c r="G18" s="24"/>
      <c r="H18" s="22"/>
      <c r="I18" s="22"/>
      <c r="J18" s="22"/>
      <c r="K18" s="22"/>
      <c r="L18" s="22"/>
      <c r="M18" s="22"/>
    </row>
    <row r="19" spans="1:13" ht="27.75">
      <c r="A19" s="25"/>
      <c r="B19" s="25"/>
      <c r="C19" s="26"/>
      <c r="D19" s="26"/>
      <c r="E19" s="26"/>
      <c r="F19" s="26"/>
      <c r="G19" s="27"/>
      <c r="H19" s="25"/>
      <c r="I19" s="25"/>
      <c r="J19" s="25"/>
      <c r="K19" s="25"/>
      <c r="L19" s="25"/>
      <c r="M19" s="25"/>
    </row>
    <row r="20" spans="1:13" ht="27.75">
      <c r="A20" s="28"/>
      <c r="B20" s="28"/>
      <c r="C20" s="26"/>
      <c r="D20" s="26"/>
      <c r="E20" s="26"/>
      <c r="F20" s="26"/>
      <c r="G20" s="27"/>
      <c r="H20" s="25"/>
      <c r="I20" s="25"/>
      <c r="J20" s="25"/>
      <c r="K20" s="25"/>
      <c r="L20" s="25"/>
      <c r="M20" s="29"/>
    </row>
    <row r="21" spans="1:13" ht="27.75">
      <c r="A21" s="28"/>
      <c r="B21" s="28"/>
      <c r="C21" s="26"/>
      <c r="D21" s="26"/>
      <c r="E21" s="26"/>
      <c r="F21" s="26"/>
      <c r="G21" s="27"/>
      <c r="H21" s="25"/>
      <c r="I21" s="25"/>
      <c r="J21" s="25"/>
      <c r="K21" s="25"/>
      <c r="L21" s="25"/>
      <c r="M21" s="29"/>
    </row>
    <row r="22" spans="1:13" ht="27.75">
      <c r="A22" s="28"/>
      <c r="B22" s="28"/>
      <c r="C22" s="26"/>
      <c r="D22" s="26"/>
      <c r="E22" s="26"/>
      <c r="F22" s="26"/>
      <c r="G22" s="27"/>
      <c r="H22" s="25"/>
      <c r="I22" s="25"/>
      <c r="J22" s="25"/>
      <c r="K22" s="25"/>
      <c r="L22" s="25"/>
      <c r="M22" s="29"/>
    </row>
    <row r="23" spans="1:13" ht="27.75">
      <c r="A23" s="28"/>
      <c r="B23" s="28"/>
      <c r="C23" s="26"/>
      <c r="D23" s="26"/>
      <c r="E23" s="26"/>
      <c r="F23" s="26"/>
      <c r="G23" s="27"/>
      <c r="H23" s="25"/>
      <c r="I23" s="25"/>
      <c r="J23" s="25"/>
      <c r="K23" s="25"/>
      <c r="L23" s="25"/>
      <c r="M23" s="29"/>
    </row>
    <row r="24" spans="1:13" ht="27.75">
      <c r="A24" s="25"/>
      <c r="B24" s="25"/>
      <c r="C24" s="26"/>
      <c r="D24" s="26"/>
      <c r="E24" s="26"/>
      <c r="F24" s="26"/>
      <c r="G24" s="27"/>
      <c r="H24" s="25"/>
      <c r="I24" s="25"/>
      <c r="J24" s="25"/>
      <c r="K24" s="25"/>
      <c r="L24" s="25"/>
      <c r="M24" s="25"/>
    </row>
    <row r="25" spans="1:13" ht="27.75">
      <c r="A25" s="22"/>
      <c r="B25" s="22"/>
      <c r="C25" s="23"/>
      <c r="D25" s="23"/>
      <c r="E25" s="23"/>
      <c r="F25" s="23"/>
      <c r="G25" s="24"/>
      <c r="H25" s="22"/>
      <c r="I25" s="22"/>
      <c r="J25" s="22"/>
      <c r="K25" s="22"/>
      <c r="L25" s="22"/>
      <c r="M25" s="22"/>
    </row>
    <row r="26" spans="1:13" ht="27.75">
      <c r="A26" s="22"/>
      <c r="B26" s="22"/>
      <c r="C26" s="23"/>
      <c r="D26" s="23"/>
      <c r="E26" s="23"/>
      <c r="F26" s="23"/>
      <c r="G26" s="24"/>
      <c r="H26" s="22"/>
      <c r="I26" s="22"/>
      <c r="J26" s="22"/>
      <c r="K26" s="22"/>
      <c r="L26" s="22"/>
      <c r="M26" s="22"/>
    </row>
    <row r="27" spans="1:13" ht="27.75">
      <c r="A27" s="22"/>
      <c r="B27" s="22"/>
      <c r="C27" s="23"/>
      <c r="D27" s="23"/>
      <c r="E27" s="23"/>
      <c r="F27" s="23"/>
      <c r="G27" s="24"/>
      <c r="H27" s="22"/>
      <c r="I27" s="22"/>
      <c r="J27" s="22"/>
      <c r="K27" s="22"/>
      <c r="L27" s="22"/>
      <c r="M27" s="22"/>
    </row>
    <row r="28" spans="1:13" ht="27.75">
      <c r="A28" s="22"/>
      <c r="B28" s="22"/>
      <c r="C28" s="23"/>
      <c r="D28" s="23"/>
      <c r="E28" s="23"/>
      <c r="F28" s="23"/>
      <c r="G28" s="24"/>
      <c r="H28" s="22"/>
      <c r="I28" s="22"/>
      <c r="J28" s="22"/>
      <c r="K28" s="22"/>
      <c r="L28" s="22"/>
      <c r="M28" s="22"/>
    </row>
    <row r="29" spans="1:13" ht="27.75">
      <c r="A29" s="22"/>
      <c r="B29" s="22"/>
      <c r="C29" s="23"/>
      <c r="D29" s="23"/>
      <c r="E29" s="23"/>
      <c r="F29" s="23"/>
      <c r="G29" s="24"/>
      <c r="H29" s="22"/>
      <c r="I29" s="22"/>
      <c r="J29" s="22"/>
      <c r="K29" s="22"/>
      <c r="L29" s="22"/>
      <c r="M29" s="22"/>
    </row>
    <row r="30" spans="1:13" ht="27.75">
      <c r="A30" s="30"/>
      <c r="B30" s="30"/>
      <c r="C30" s="23"/>
      <c r="D30" s="23"/>
      <c r="E30" s="23"/>
      <c r="F30" s="23"/>
      <c r="G30" s="24"/>
      <c r="H30" s="22"/>
      <c r="I30" s="22"/>
      <c r="J30" s="22"/>
      <c r="K30" s="22"/>
      <c r="L30" s="22"/>
      <c r="M30" s="22"/>
    </row>
    <row r="31" spans="1:13" ht="27.75">
      <c r="A31" s="30"/>
      <c r="B31" s="30"/>
      <c r="C31" s="23"/>
      <c r="D31" s="23"/>
      <c r="E31" s="23"/>
      <c r="F31" s="23"/>
      <c r="G31" s="24"/>
      <c r="H31" s="22"/>
      <c r="I31" s="22"/>
      <c r="J31" s="22"/>
      <c r="K31" s="22"/>
      <c r="L31" s="22"/>
      <c r="M31" s="22"/>
    </row>
    <row r="32" spans="1:13" ht="27.75">
      <c r="A32" s="30"/>
      <c r="B32" s="30"/>
      <c r="C32" s="23"/>
      <c r="D32" s="23"/>
      <c r="E32" s="23"/>
      <c r="F32" s="23"/>
      <c r="G32" s="24"/>
      <c r="H32" s="22"/>
      <c r="I32" s="22"/>
      <c r="J32" s="22"/>
      <c r="K32" s="22"/>
      <c r="L32" s="22"/>
      <c r="M32" s="22"/>
    </row>
    <row r="33" spans="1:13" ht="27.75">
      <c r="A33" s="30"/>
      <c r="B33" s="30"/>
      <c r="C33" s="23"/>
      <c r="D33" s="23"/>
      <c r="E33" s="23"/>
      <c r="F33" s="23"/>
      <c r="G33" s="24"/>
      <c r="H33" s="22"/>
      <c r="I33" s="22"/>
      <c r="J33" s="22"/>
      <c r="K33" s="22"/>
      <c r="L33" s="22"/>
      <c r="M33" s="22"/>
    </row>
    <row r="34" spans="1:13" ht="27.75">
      <c r="A34" s="30"/>
      <c r="B34" s="30"/>
      <c r="C34" s="23"/>
      <c r="D34" s="23"/>
      <c r="E34" s="23"/>
      <c r="F34" s="23"/>
      <c r="G34" s="24"/>
      <c r="H34" s="22"/>
      <c r="I34" s="22"/>
      <c r="J34" s="22"/>
      <c r="K34" s="22"/>
      <c r="L34" s="22"/>
      <c r="M34" s="22"/>
    </row>
    <row r="35" spans="1:13" ht="27.75">
      <c r="A35" s="30"/>
      <c r="B35" s="30"/>
      <c r="C35" s="23"/>
      <c r="D35" s="23"/>
      <c r="E35" s="23"/>
      <c r="F35" s="23"/>
      <c r="G35" s="24"/>
      <c r="H35" s="22"/>
      <c r="I35" s="22"/>
      <c r="J35" s="22"/>
      <c r="K35" s="22"/>
      <c r="L35" s="22"/>
      <c r="M35" s="22"/>
    </row>
    <row r="36" spans="1:13" ht="27.75">
      <c r="A36" s="30"/>
      <c r="B36" s="30"/>
      <c r="C36" s="23"/>
      <c r="D36" s="23"/>
      <c r="E36" s="23"/>
      <c r="F36" s="23"/>
      <c r="G36" s="24"/>
      <c r="H36" s="22"/>
      <c r="I36" s="22"/>
      <c r="J36" s="22"/>
      <c r="K36" s="22"/>
      <c r="L36" s="22"/>
      <c r="M36" s="22"/>
    </row>
    <row r="37" spans="1:13" ht="27.75">
      <c r="A37" s="30"/>
      <c r="B37" s="30"/>
      <c r="C37" s="23"/>
      <c r="D37" s="23"/>
      <c r="E37" s="23"/>
      <c r="F37" s="23"/>
      <c r="G37" s="24"/>
      <c r="H37" s="22"/>
      <c r="I37" s="22"/>
      <c r="J37" s="22"/>
      <c r="K37" s="22"/>
      <c r="L37" s="22"/>
      <c r="M37" s="22"/>
    </row>
    <row r="38" spans="1:13" ht="27.75">
      <c r="A38" s="30"/>
      <c r="B38" s="30"/>
      <c r="C38" s="23"/>
      <c r="D38" s="23"/>
      <c r="E38" s="23"/>
      <c r="F38" s="23"/>
      <c r="G38" s="24"/>
      <c r="H38" s="22"/>
      <c r="I38" s="22"/>
      <c r="J38" s="22"/>
      <c r="K38" s="22"/>
      <c r="L38" s="22"/>
      <c r="M38" s="22"/>
    </row>
    <row r="39" spans="1:13" ht="27.75">
      <c r="A39" s="30"/>
      <c r="B39" s="30"/>
      <c r="C39" s="23"/>
      <c r="D39" s="23"/>
      <c r="E39" s="23"/>
      <c r="F39" s="23"/>
      <c r="G39" s="24"/>
      <c r="H39" s="22"/>
      <c r="I39" s="22"/>
      <c r="J39" s="22"/>
      <c r="K39" s="22"/>
      <c r="L39" s="22"/>
      <c r="M39" s="22"/>
    </row>
    <row r="40" spans="1:13" ht="27.75">
      <c r="A40" s="30"/>
      <c r="B40" s="30"/>
      <c r="C40" s="23"/>
      <c r="D40" s="23"/>
      <c r="E40" s="23"/>
      <c r="F40" s="23"/>
      <c r="G40" s="24"/>
      <c r="H40" s="22"/>
      <c r="I40" s="22"/>
      <c r="J40" s="22"/>
      <c r="K40" s="22"/>
      <c r="L40" s="22"/>
      <c r="M40" s="22"/>
    </row>
    <row r="41" spans="1:13" ht="27.75">
      <c r="A41" s="30"/>
      <c r="B41" s="30"/>
      <c r="C41" s="23"/>
      <c r="D41" s="23"/>
      <c r="E41" s="23"/>
      <c r="F41" s="23"/>
      <c r="G41" s="24"/>
      <c r="H41" s="22"/>
      <c r="I41" s="22"/>
      <c r="J41" s="22"/>
      <c r="K41" s="22"/>
      <c r="L41" s="22"/>
      <c r="M41" s="22"/>
    </row>
    <row r="42" spans="1:13" ht="27.75">
      <c r="A42" s="30"/>
      <c r="B42" s="30"/>
      <c r="C42" s="23"/>
      <c r="D42" s="23"/>
      <c r="E42" s="23"/>
      <c r="F42" s="23"/>
      <c r="G42" s="24"/>
      <c r="H42" s="22"/>
      <c r="I42" s="22"/>
      <c r="J42" s="22"/>
      <c r="K42" s="22"/>
      <c r="L42" s="22"/>
      <c r="M42" s="22"/>
    </row>
    <row r="43" spans="1:13" ht="27.75">
      <c r="A43" s="30"/>
      <c r="B43" s="30"/>
      <c r="C43" s="23"/>
      <c r="D43" s="23"/>
      <c r="E43" s="23"/>
      <c r="F43" s="23"/>
      <c r="G43" s="24"/>
      <c r="H43" s="22"/>
      <c r="I43" s="22"/>
      <c r="J43" s="22"/>
      <c r="K43" s="22"/>
      <c r="L43" s="22"/>
      <c r="M43" s="22"/>
    </row>
    <row r="44" spans="1:13" ht="27.75">
      <c r="A44" s="30"/>
      <c r="B44" s="30"/>
      <c r="C44" s="23"/>
      <c r="D44" s="23"/>
      <c r="E44" s="23"/>
      <c r="F44" s="23"/>
      <c r="G44" s="24"/>
      <c r="H44" s="22"/>
      <c r="I44" s="22"/>
      <c r="J44" s="22"/>
      <c r="K44" s="22"/>
      <c r="L44" s="22"/>
      <c r="M44" s="22"/>
    </row>
    <row r="45" spans="1:13" ht="27.75">
      <c r="A45" s="30"/>
      <c r="B45" s="30"/>
      <c r="C45" s="23"/>
      <c r="D45" s="23"/>
      <c r="E45" s="23"/>
      <c r="F45" s="23"/>
      <c r="G45" s="24"/>
      <c r="H45" s="22"/>
      <c r="I45" s="22"/>
      <c r="J45" s="22"/>
      <c r="K45" s="22"/>
      <c r="L45" s="22"/>
      <c r="M45" s="22"/>
    </row>
    <row r="46" spans="1:13" ht="27.75">
      <c r="A46" s="30"/>
      <c r="B46" s="30"/>
      <c r="C46" s="23"/>
      <c r="D46" s="23"/>
      <c r="E46" s="23"/>
      <c r="F46" s="23"/>
      <c r="G46" s="24"/>
      <c r="H46" s="22"/>
      <c r="I46" s="22"/>
      <c r="J46" s="22"/>
      <c r="K46" s="22"/>
      <c r="L46" s="22"/>
      <c r="M46" s="22"/>
    </row>
    <row r="47" spans="1:13" ht="27.75">
      <c r="A47" s="30"/>
      <c r="B47" s="30"/>
      <c r="C47" s="23"/>
      <c r="D47" s="23"/>
      <c r="E47" s="23"/>
      <c r="F47" s="23"/>
      <c r="G47" s="24"/>
      <c r="H47" s="22"/>
      <c r="I47" s="22"/>
      <c r="J47" s="22"/>
      <c r="K47" s="22"/>
      <c r="L47" s="22"/>
      <c r="M47" s="22"/>
    </row>
    <row r="48" spans="1:13" ht="27.75">
      <c r="A48" s="30"/>
      <c r="B48" s="30"/>
      <c r="C48" s="23"/>
      <c r="D48" s="23"/>
      <c r="E48" s="23"/>
      <c r="F48" s="23"/>
      <c r="G48" s="24"/>
      <c r="H48" s="22"/>
      <c r="I48" s="22"/>
      <c r="J48" s="22"/>
      <c r="K48" s="22"/>
      <c r="L48" s="22"/>
      <c r="M48" s="22"/>
    </row>
    <row r="49" spans="1:13" ht="27.75">
      <c r="A49" s="30"/>
      <c r="B49" s="30"/>
      <c r="C49" s="23"/>
      <c r="D49" s="23"/>
      <c r="E49" s="23"/>
      <c r="F49" s="23"/>
      <c r="G49" s="24"/>
      <c r="H49" s="22"/>
      <c r="I49" s="22"/>
      <c r="J49" s="22"/>
      <c r="K49" s="22"/>
      <c r="L49" s="22"/>
      <c r="M49" s="22"/>
    </row>
    <row r="50" spans="1:13" ht="27.75">
      <c r="A50" s="30"/>
      <c r="B50" s="30"/>
      <c r="C50" s="23"/>
      <c r="D50" s="23"/>
      <c r="E50" s="23"/>
      <c r="F50" s="23"/>
      <c r="G50" s="24"/>
      <c r="H50" s="22"/>
      <c r="I50" s="22"/>
      <c r="J50" s="22"/>
      <c r="K50" s="22"/>
      <c r="L50" s="22"/>
      <c r="M50" s="22"/>
    </row>
    <row r="51" spans="1:13" ht="27.75">
      <c r="A51" s="30"/>
      <c r="B51" s="30"/>
      <c r="C51" s="23"/>
      <c r="D51" s="23"/>
      <c r="E51" s="23"/>
      <c r="F51" s="23"/>
      <c r="G51" s="24"/>
      <c r="H51" s="22"/>
      <c r="I51" s="22"/>
      <c r="J51" s="22"/>
      <c r="K51" s="22"/>
      <c r="L51" s="22"/>
      <c r="M51" s="22"/>
    </row>
    <row r="52" spans="1:13" ht="27.75">
      <c r="A52" s="30"/>
      <c r="B52" s="30"/>
      <c r="C52" s="23"/>
      <c r="D52" s="23"/>
      <c r="E52" s="23"/>
      <c r="F52" s="23"/>
      <c r="G52" s="24"/>
      <c r="H52" s="22"/>
      <c r="I52" s="22"/>
      <c r="J52" s="22"/>
      <c r="K52" s="22"/>
      <c r="L52" s="22"/>
      <c r="M52" s="22"/>
    </row>
    <row r="53" spans="1:13" ht="27.75">
      <c r="A53" s="30"/>
      <c r="B53" s="30"/>
      <c r="C53" s="23"/>
      <c r="D53" s="23"/>
      <c r="E53" s="23"/>
      <c r="F53" s="23"/>
      <c r="G53" s="24"/>
      <c r="H53" s="22"/>
      <c r="I53" s="22"/>
      <c r="J53" s="22"/>
      <c r="K53" s="22"/>
      <c r="L53" s="22"/>
      <c r="M53" s="22"/>
    </row>
    <row r="54" spans="1:13" ht="27.75">
      <c r="A54" s="30"/>
      <c r="B54" s="30"/>
      <c r="C54" s="23"/>
      <c r="D54" s="23"/>
      <c r="E54" s="23"/>
      <c r="F54" s="23"/>
      <c r="G54" s="24"/>
      <c r="H54" s="22"/>
      <c r="I54" s="22"/>
      <c r="J54" s="22"/>
      <c r="K54" s="22"/>
      <c r="L54" s="22"/>
      <c r="M54" s="22"/>
    </row>
    <row r="55" spans="1:13" ht="27.75">
      <c r="A55" s="30"/>
      <c r="B55" s="30"/>
      <c r="C55" s="23"/>
      <c r="D55" s="23"/>
      <c r="E55" s="23"/>
      <c r="F55" s="23"/>
      <c r="G55" s="24"/>
      <c r="H55" s="22"/>
      <c r="I55" s="22"/>
      <c r="J55" s="22"/>
      <c r="K55" s="22"/>
      <c r="L55" s="22"/>
      <c r="M55" s="22"/>
    </row>
    <row r="56" spans="1:13" ht="27.75">
      <c r="A56" s="30"/>
      <c r="B56" s="30"/>
      <c r="C56" s="23"/>
      <c r="D56" s="23"/>
      <c r="E56" s="23"/>
      <c r="F56" s="23"/>
      <c r="G56" s="24"/>
      <c r="H56" s="22"/>
      <c r="I56" s="22"/>
      <c r="J56" s="22"/>
      <c r="K56" s="22"/>
      <c r="L56" s="22"/>
      <c r="M56" s="22"/>
    </row>
    <row r="57" spans="1:13" ht="27.75">
      <c r="A57" s="30"/>
      <c r="B57" s="30"/>
      <c r="C57" s="23"/>
      <c r="D57" s="23"/>
      <c r="E57" s="23"/>
      <c r="F57" s="23"/>
      <c r="G57" s="24"/>
      <c r="H57" s="22"/>
      <c r="I57" s="22"/>
      <c r="J57" s="22"/>
      <c r="K57" s="22"/>
      <c r="L57" s="22"/>
      <c r="M57" s="22"/>
    </row>
    <row r="58" spans="1:13" ht="27.75">
      <c r="A58" s="30"/>
      <c r="B58" s="30"/>
      <c r="C58" s="23"/>
      <c r="D58" s="23"/>
      <c r="E58" s="23"/>
      <c r="F58" s="23"/>
      <c r="G58" s="24"/>
      <c r="H58" s="22"/>
      <c r="I58" s="22"/>
      <c r="J58" s="22"/>
      <c r="K58" s="22"/>
      <c r="L58" s="22"/>
      <c r="M58" s="22"/>
    </row>
    <row r="59" spans="1:13" ht="27.75">
      <c r="A59" s="30"/>
      <c r="B59" s="30"/>
      <c r="C59" s="23"/>
      <c r="D59" s="23"/>
      <c r="E59" s="23"/>
      <c r="F59" s="23"/>
      <c r="G59" s="24"/>
      <c r="H59" s="22"/>
      <c r="I59" s="22"/>
      <c r="J59" s="22"/>
      <c r="K59" s="22"/>
      <c r="L59" s="22"/>
      <c r="M59" s="22"/>
    </row>
    <row r="60" spans="1:13" ht="27.75">
      <c r="A60" s="30"/>
      <c r="B60" s="30"/>
      <c r="C60" s="23"/>
      <c r="D60" s="23"/>
      <c r="E60" s="23"/>
      <c r="F60" s="23"/>
      <c r="G60" s="24"/>
      <c r="H60" s="22"/>
      <c r="I60" s="22"/>
      <c r="J60" s="22"/>
      <c r="K60" s="22"/>
      <c r="L60" s="22"/>
      <c r="M60" s="22"/>
    </row>
    <row r="61" spans="1:13" ht="27.75">
      <c r="A61" s="30"/>
      <c r="B61" s="30"/>
      <c r="C61" s="23"/>
      <c r="D61" s="23"/>
      <c r="E61" s="23"/>
      <c r="F61" s="23"/>
      <c r="G61" s="24"/>
      <c r="H61" s="22"/>
      <c r="I61" s="22"/>
      <c r="J61" s="22"/>
      <c r="K61" s="22"/>
      <c r="L61" s="22"/>
      <c r="M61" s="22"/>
    </row>
    <row r="62" spans="1:13" ht="27.75">
      <c r="A62" s="30"/>
      <c r="B62" s="30"/>
      <c r="C62" s="23"/>
      <c r="D62" s="23"/>
      <c r="E62" s="23"/>
      <c r="F62" s="23"/>
      <c r="G62" s="24"/>
      <c r="H62" s="22"/>
      <c r="I62" s="22"/>
      <c r="J62" s="22"/>
      <c r="K62" s="22"/>
      <c r="L62" s="22"/>
      <c r="M62" s="22"/>
    </row>
    <row r="63" spans="1:13" ht="27.75">
      <c r="A63" s="30"/>
      <c r="B63" s="30"/>
      <c r="C63" s="23"/>
      <c r="D63" s="23"/>
      <c r="E63" s="23"/>
      <c r="F63" s="23"/>
      <c r="G63" s="24"/>
      <c r="H63" s="22"/>
      <c r="I63" s="22"/>
      <c r="J63" s="22"/>
      <c r="K63" s="22"/>
      <c r="L63" s="22"/>
      <c r="M63" s="22"/>
    </row>
    <row r="64" spans="1:13" ht="27.75">
      <c r="A64" s="30"/>
      <c r="B64" s="30"/>
      <c r="C64" s="23"/>
      <c r="D64" s="23"/>
      <c r="E64" s="23"/>
      <c r="F64" s="23"/>
      <c r="G64" s="24"/>
      <c r="H64" s="22"/>
      <c r="I64" s="22"/>
      <c r="J64" s="22"/>
      <c r="K64" s="22"/>
      <c r="L64" s="22"/>
      <c r="M64" s="22"/>
    </row>
    <row r="65" spans="1:13" ht="27.75">
      <c r="A65" s="30"/>
      <c r="B65" s="30"/>
      <c r="C65" s="23"/>
      <c r="D65" s="23"/>
      <c r="E65" s="23"/>
      <c r="F65" s="23"/>
      <c r="G65" s="24"/>
      <c r="H65" s="22"/>
      <c r="I65" s="22"/>
      <c r="J65" s="22"/>
      <c r="K65" s="22"/>
      <c r="L65" s="22"/>
      <c r="M65" s="22"/>
    </row>
    <row r="66" spans="1:13" ht="27.75">
      <c r="A66" s="30"/>
      <c r="B66" s="30"/>
      <c r="C66" s="23"/>
      <c r="D66" s="23"/>
      <c r="E66" s="23"/>
      <c r="F66" s="23"/>
      <c r="G66" s="24"/>
      <c r="H66" s="22"/>
      <c r="I66" s="22"/>
      <c r="J66" s="22"/>
      <c r="K66" s="22"/>
      <c r="L66" s="22"/>
      <c r="M66" s="22"/>
    </row>
    <row r="67" spans="1:13" ht="27.75">
      <c r="A67" s="30"/>
      <c r="B67" s="30"/>
      <c r="C67" s="23"/>
      <c r="D67" s="23"/>
      <c r="E67" s="23"/>
      <c r="F67" s="23"/>
      <c r="G67" s="24"/>
      <c r="H67" s="22"/>
      <c r="I67" s="22"/>
      <c r="J67" s="22"/>
      <c r="K67" s="22"/>
      <c r="L67" s="22"/>
      <c r="M67" s="22"/>
    </row>
    <row r="68" spans="1:13" ht="27.75">
      <c r="A68" s="30"/>
      <c r="B68" s="30"/>
      <c r="C68" s="23"/>
      <c r="D68" s="23"/>
      <c r="E68" s="23"/>
      <c r="F68" s="23"/>
      <c r="G68" s="24"/>
      <c r="H68" s="22"/>
      <c r="I68" s="22"/>
      <c r="J68" s="22"/>
      <c r="K68" s="22"/>
      <c r="L68" s="22"/>
      <c r="M68" s="22"/>
    </row>
    <row r="69" spans="1:13" ht="27.75">
      <c r="A69" s="30"/>
      <c r="B69" s="30"/>
      <c r="C69" s="23"/>
      <c r="D69" s="23"/>
      <c r="E69" s="23"/>
      <c r="F69" s="23"/>
      <c r="G69" s="24"/>
      <c r="H69" s="22"/>
      <c r="I69" s="22"/>
      <c r="J69" s="22"/>
      <c r="K69" s="22"/>
      <c r="L69" s="22"/>
      <c r="M69" s="22"/>
    </row>
    <row r="70" spans="1:13" ht="27.75">
      <c r="A70" s="30"/>
      <c r="B70" s="30"/>
      <c r="C70" s="23"/>
      <c r="D70" s="23"/>
      <c r="E70" s="23"/>
      <c r="F70" s="23"/>
      <c r="G70" s="24"/>
      <c r="H70" s="22"/>
      <c r="I70" s="22"/>
      <c r="J70" s="22"/>
      <c r="K70" s="22"/>
      <c r="L70" s="22"/>
      <c r="M70" s="22"/>
    </row>
    <row r="71" spans="1:13" ht="27.75">
      <c r="A71" s="30"/>
      <c r="B71" s="30"/>
      <c r="C71" s="23"/>
      <c r="D71" s="23"/>
      <c r="E71" s="23"/>
      <c r="F71" s="23"/>
      <c r="G71" s="24"/>
      <c r="H71" s="22"/>
      <c r="I71" s="22"/>
      <c r="J71" s="22"/>
      <c r="K71" s="22"/>
      <c r="L71" s="22"/>
      <c r="M71" s="22"/>
    </row>
    <row r="72" spans="1:13" ht="27.75">
      <c r="A72" s="30"/>
      <c r="B72" s="30"/>
      <c r="C72" s="23"/>
      <c r="D72" s="23"/>
      <c r="E72" s="23"/>
      <c r="F72" s="23"/>
      <c r="G72" s="24"/>
      <c r="H72" s="22"/>
      <c r="I72" s="22"/>
      <c r="J72" s="22"/>
      <c r="K72" s="22"/>
      <c r="L72" s="22"/>
      <c r="M72" s="22"/>
    </row>
    <row r="73" spans="1:13" ht="27.75">
      <c r="A73" s="30"/>
      <c r="B73" s="30"/>
      <c r="C73" s="23"/>
      <c r="D73" s="23"/>
      <c r="E73" s="23"/>
      <c r="F73" s="23"/>
      <c r="G73" s="24"/>
      <c r="H73" s="22"/>
      <c r="I73" s="22"/>
      <c r="J73" s="22"/>
      <c r="K73" s="22"/>
      <c r="L73" s="22"/>
      <c r="M73" s="22"/>
    </row>
    <row r="74" spans="1:13" ht="27.75">
      <c r="A74" s="30"/>
      <c r="B74" s="30"/>
      <c r="C74" s="23"/>
      <c r="D74" s="23"/>
      <c r="E74" s="23"/>
      <c r="F74" s="23"/>
      <c r="G74" s="24"/>
      <c r="H74" s="22"/>
      <c r="I74" s="22"/>
      <c r="J74" s="22"/>
      <c r="K74" s="22"/>
      <c r="L74" s="22"/>
      <c r="M74" s="22"/>
    </row>
    <row r="75" spans="1:13" ht="27.75">
      <c r="A75" s="30"/>
      <c r="B75" s="30"/>
      <c r="C75" s="23"/>
      <c r="D75" s="23"/>
      <c r="E75" s="23"/>
      <c r="F75" s="23"/>
      <c r="G75" s="24"/>
      <c r="H75" s="22"/>
      <c r="I75" s="22"/>
      <c r="J75" s="22"/>
      <c r="K75" s="22"/>
      <c r="L75" s="22"/>
      <c r="M75" s="22"/>
    </row>
    <row r="76" spans="1:13" ht="27.75">
      <c r="A76" s="30"/>
      <c r="B76" s="30"/>
      <c r="C76" s="23"/>
      <c r="D76" s="23"/>
      <c r="E76" s="23"/>
      <c r="F76" s="23"/>
      <c r="G76" s="24"/>
      <c r="H76" s="22"/>
      <c r="I76" s="22"/>
      <c r="J76" s="22"/>
      <c r="K76" s="22"/>
      <c r="L76" s="22"/>
      <c r="M76" s="22"/>
    </row>
    <row r="77" spans="1:13" ht="27.75">
      <c r="A77" s="30"/>
      <c r="B77" s="30"/>
      <c r="C77" s="23"/>
      <c r="D77" s="23"/>
      <c r="E77" s="23"/>
      <c r="F77" s="23"/>
      <c r="G77" s="24"/>
      <c r="H77" s="22"/>
      <c r="I77" s="22"/>
      <c r="J77" s="22"/>
      <c r="K77" s="22"/>
      <c r="L77" s="22"/>
      <c r="M77" s="22"/>
    </row>
    <row r="78" spans="1:13" ht="27.75">
      <c r="A78" s="30"/>
      <c r="B78" s="30"/>
      <c r="C78" s="23"/>
      <c r="D78" s="23"/>
      <c r="E78" s="23"/>
      <c r="F78" s="23"/>
      <c r="G78" s="24"/>
      <c r="H78" s="22"/>
      <c r="I78" s="22"/>
      <c r="J78" s="22"/>
      <c r="K78" s="22"/>
      <c r="L78" s="22"/>
      <c r="M78" s="22"/>
    </row>
    <row r="79" spans="1:13" ht="27.75">
      <c r="A79" s="30"/>
      <c r="B79" s="30"/>
      <c r="C79" s="23"/>
      <c r="D79" s="23"/>
      <c r="E79" s="23"/>
      <c r="F79" s="23"/>
      <c r="G79" s="24"/>
      <c r="H79" s="22"/>
      <c r="I79" s="22"/>
      <c r="J79" s="22"/>
      <c r="K79" s="22"/>
      <c r="L79" s="22"/>
      <c r="M79" s="22"/>
    </row>
    <row r="80" spans="1:13" ht="27.75">
      <c r="A80" s="30"/>
      <c r="B80" s="30"/>
      <c r="C80" s="23"/>
      <c r="D80" s="23"/>
      <c r="E80" s="23"/>
      <c r="F80" s="23"/>
      <c r="G80" s="24"/>
      <c r="H80" s="22"/>
      <c r="I80" s="22"/>
      <c r="J80" s="22"/>
      <c r="K80" s="22"/>
      <c r="L80" s="22"/>
      <c r="M80" s="22"/>
    </row>
    <row r="81" spans="1:13" ht="27.75">
      <c r="A81" s="30"/>
      <c r="B81" s="30"/>
      <c r="C81" s="23"/>
      <c r="D81" s="23"/>
      <c r="E81" s="23"/>
      <c r="F81" s="23"/>
      <c r="G81" s="24"/>
      <c r="H81" s="22"/>
      <c r="I81" s="22"/>
      <c r="J81" s="22"/>
      <c r="K81" s="22"/>
      <c r="L81" s="22"/>
      <c r="M81" s="22"/>
    </row>
    <row r="82" spans="1:13" ht="27.75">
      <c r="A82" s="30"/>
      <c r="B82" s="30"/>
      <c r="C82" s="23"/>
      <c r="D82" s="23"/>
      <c r="E82" s="23"/>
      <c r="F82" s="23"/>
      <c r="G82" s="24"/>
      <c r="H82" s="22"/>
      <c r="I82" s="22"/>
      <c r="J82" s="22"/>
      <c r="K82" s="22"/>
      <c r="L82" s="22"/>
      <c r="M82" s="22"/>
    </row>
    <row r="83" spans="1:13" ht="27.75">
      <c r="A83" s="30"/>
      <c r="B83" s="30"/>
      <c r="C83" s="23"/>
      <c r="D83" s="23"/>
      <c r="E83" s="23"/>
      <c r="F83" s="23"/>
      <c r="G83" s="24"/>
      <c r="H83" s="22"/>
      <c r="I83" s="22"/>
      <c r="J83" s="22"/>
      <c r="K83" s="22"/>
      <c r="L83" s="22"/>
      <c r="M83" s="22"/>
    </row>
    <row r="84" spans="1:13" ht="27.75">
      <c r="A84" s="30"/>
      <c r="B84" s="30"/>
      <c r="C84" s="23"/>
      <c r="D84" s="23"/>
      <c r="E84" s="23"/>
      <c r="F84" s="23"/>
      <c r="G84" s="24"/>
      <c r="H84" s="22"/>
      <c r="I84" s="22"/>
      <c r="J84" s="22"/>
      <c r="K84" s="22"/>
      <c r="L84" s="22"/>
      <c r="M84" s="22"/>
    </row>
    <row r="85" spans="1:13" ht="27.75">
      <c r="A85" s="30"/>
      <c r="B85" s="30"/>
      <c r="C85" s="23"/>
      <c r="D85" s="23"/>
      <c r="E85" s="23"/>
      <c r="F85" s="23"/>
      <c r="G85" s="24"/>
      <c r="H85" s="22"/>
      <c r="I85" s="22"/>
      <c r="J85" s="22"/>
      <c r="K85" s="22"/>
      <c r="L85" s="22"/>
      <c r="M85" s="22"/>
    </row>
    <row r="86" spans="1:13" ht="27.75">
      <c r="A86" s="30"/>
      <c r="B86" s="30"/>
      <c r="C86" s="23"/>
      <c r="D86" s="23"/>
      <c r="E86" s="23"/>
      <c r="F86" s="23"/>
      <c r="G86" s="24"/>
      <c r="H86" s="22"/>
      <c r="I86" s="22"/>
      <c r="J86" s="22"/>
      <c r="K86" s="22"/>
      <c r="L86" s="22"/>
      <c r="M86" s="22"/>
    </row>
    <row r="87" spans="1:13" ht="27.75">
      <c r="A87" s="30"/>
      <c r="B87" s="30"/>
      <c r="C87" s="23"/>
      <c r="D87" s="23"/>
      <c r="E87" s="23"/>
      <c r="F87" s="23"/>
      <c r="G87" s="24"/>
      <c r="H87" s="22"/>
      <c r="I87" s="22"/>
      <c r="J87" s="22"/>
      <c r="K87" s="22"/>
      <c r="L87" s="22"/>
      <c r="M87" s="22"/>
    </row>
    <row r="88" spans="1:13" ht="27.75">
      <c r="A88" s="30"/>
      <c r="B88" s="30"/>
      <c r="C88" s="23"/>
      <c r="D88" s="23"/>
      <c r="E88" s="23"/>
      <c r="F88" s="23"/>
      <c r="G88" s="24"/>
      <c r="H88" s="22"/>
      <c r="I88" s="22"/>
      <c r="J88" s="22"/>
      <c r="K88" s="22"/>
      <c r="L88" s="22"/>
      <c r="M88" s="22"/>
    </row>
    <row r="89" spans="1:13" ht="27.75">
      <c r="A89" s="30"/>
      <c r="B89" s="30"/>
      <c r="C89" s="23"/>
      <c r="D89" s="23"/>
      <c r="E89" s="23"/>
      <c r="F89" s="23"/>
      <c r="G89" s="24"/>
      <c r="H89" s="22"/>
      <c r="I89" s="22"/>
      <c r="J89" s="22"/>
      <c r="K89" s="22"/>
      <c r="L89" s="22"/>
      <c r="M89" s="22"/>
    </row>
    <row r="90" spans="1:13" ht="27.75">
      <c r="A90" s="30"/>
      <c r="B90" s="30"/>
      <c r="C90" s="23"/>
      <c r="D90" s="23"/>
      <c r="E90" s="23"/>
      <c r="F90" s="23"/>
      <c r="G90" s="24"/>
      <c r="H90" s="22"/>
      <c r="I90" s="22"/>
      <c r="J90" s="22"/>
      <c r="K90" s="22"/>
      <c r="L90" s="22"/>
      <c r="M90" s="22"/>
    </row>
    <row r="91" spans="1:13" ht="27.75">
      <c r="A91" s="30"/>
      <c r="B91" s="30"/>
      <c r="C91" s="23"/>
      <c r="D91" s="23"/>
      <c r="E91" s="23"/>
      <c r="F91" s="23"/>
      <c r="G91" s="24"/>
      <c r="H91" s="22"/>
      <c r="I91" s="22"/>
      <c r="J91" s="22"/>
      <c r="K91" s="22"/>
      <c r="L91" s="22"/>
      <c r="M91" s="22"/>
    </row>
    <row r="92" spans="1:13" ht="27.75">
      <c r="A92" s="30"/>
      <c r="B92" s="30"/>
      <c r="C92" s="23"/>
      <c r="D92" s="23"/>
      <c r="E92" s="23"/>
      <c r="F92" s="23"/>
      <c r="G92" s="24"/>
      <c r="H92" s="22"/>
      <c r="I92" s="22"/>
      <c r="J92" s="22"/>
      <c r="K92" s="22"/>
      <c r="L92" s="22"/>
      <c r="M92" s="22"/>
    </row>
    <row r="93" spans="1:13" ht="27.75">
      <c r="A93" s="30"/>
      <c r="B93" s="30"/>
      <c r="C93" s="23"/>
      <c r="D93" s="23"/>
      <c r="E93" s="23"/>
      <c r="F93" s="23"/>
      <c r="G93" s="24"/>
      <c r="H93" s="22"/>
      <c r="I93" s="22"/>
      <c r="J93" s="22"/>
      <c r="K93" s="22"/>
      <c r="L93" s="22"/>
      <c r="M93" s="22"/>
    </row>
    <row r="94" spans="1:13" ht="27.75">
      <c r="A94" s="30"/>
      <c r="B94" s="30"/>
      <c r="C94" s="23"/>
      <c r="D94" s="23"/>
      <c r="E94" s="23"/>
      <c r="F94" s="23"/>
      <c r="G94" s="24"/>
      <c r="H94" s="22"/>
      <c r="I94" s="22"/>
      <c r="J94" s="22"/>
      <c r="K94" s="22"/>
      <c r="L94" s="22"/>
      <c r="M94" s="22"/>
    </row>
    <row r="95" spans="1:13" ht="27.75">
      <c r="A95" s="30"/>
      <c r="B95" s="30"/>
      <c r="C95" s="23"/>
      <c r="D95" s="23"/>
      <c r="E95" s="23"/>
      <c r="F95" s="23"/>
      <c r="G95" s="24"/>
      <c r="H95" s="22"/>
      <c r="I95" s="22"/>
      <c r="J95" s="22"/>
      <c r="K95" s="22"/>
      <c r="L95" s="22"/>
      <c r="M95" s="22"/>
    </row>
    <row r="96" spans="1:13" ht="27.75">
      <c r="A96" s="30"/>
      <c r="B96" s="30"/>
      <c r="C96" s="23"/>
      <c r="D96" s="23"/>
      <c r="E96" s="23"/>
      <c r="F96" s="23"/>
      <c r="G96" s="24"/>
      <c r="H96" s="22"/>
      <c r="I96" s="22"/>
      <c r="J96" s="22"/>
      <c r="K96" s="22"/>
      <c r="L96" s="22"/>
      <c r="M96" s="22"/>
    </row>
    <row r="97" spans="1:13" ht="27.75">
      <c r="A97" s="30"/>
      <c r="B97" s="30"/>
      <c r="C97" s="23"/>
      <c r="D97" s="23"/>
      <c r="E97" s="23"/>
      <c r="F97" s="23"/>
      <c r="G97" s="24"/>
      <c r="H97" s="22"/>
      <c r="I97" s="22"/>
      <c r="J97" s="22"/>
      <c r="K97" s="22"/>
      <c r="L97" s="22"/>
      <c r="M97" s="22"/>
    </row>
    <row r="98" spans="1:13" ht="27.75">
      <c r="A98" s="30"/>
      <c r="B98" s="30"/>
      <c r="C98" s="23"/>
      <c r="D98" s="23"/>
      <c r="E98" s="23"/>
      <c r="F98" s="23"/>
      <c r="G98" s="24"/>
      <c r="H98" s="22"/>
      <c r="I98" s="22"/>
      <c r="J98" s="22"/>
      <c r="K98" s="22"/>
      <c r="L98" s="22"/>
      <c r="M98" s="22"/>
    </row>
    <row r="99" spans="1:13" ht="27.75">
      <c r="A99" s="30"/>
      <c r="B99" s="30"/>
      <c r="C99" s="23"/>
      <c r="D99" s="23"/>
      <c r="E99" s="23"/>
      <c r="F99" s="23"/>
      <c r="G99" s="24"/>
      <c r="H99" s="22"/>
      <c r="I99" s="22"/>
      <c r="J99" s="22"/>
      <c r="K99" s="22"/>
      <c r="L99" s="22"/>
      <c r="M99" s="22"/>
    </row>
    <row r="100" spans="1:13" ht="27.75">
      <c r="A100" s="30"/>
      <c r="B100" s="30"/>
      <c r="C100" s="23"/>
      <c r="D100" s="23"/>
      <c r="E100" s="23"/>
      <c r="F100" s="23"/>
      <c r="G100" s="24"/>
      <c r="H100" s="22"/>
      <c r="I100" s="22"/>
      <c r="J100" s="22"/>
      <c r="K100" s="22"/>
      <c r="L100" s="22"/>
      <c r="M100" s="22"/>
    </row>
    <row r="101" spans="1:13" ht="27.75">
      <c r="A101" s="30"/>
      <c r="B101" s="30"/>
      <c r="C101" s="23"/>
      <c r="D101" s="23"/>
      <c r="E101" s="23"/>
      <c r="F101" s="23"/>
      <c r="G101" s="24"/>
      <c r="H101" s="22"/>
      <c r="I101" s="22"/>
      <c r="J101" s="22"/>
      <c r="K101" s="22"/>
      <c r="L101" s="22"/>
      <c r="M101" s="22"/>
    </row>
    <row r="102" spans="1:13" ht="27.75">
      <c r="A102" s="30"/>
      <c r="B102" s="30"/>
      <c r="C102" s="23"/>
      <c r="D102" s="23"/>
      <c r="E102" s="23"/>
      <c r="F102" s="23"/>
      <c r="G102" s="24"/>
      <c r="H102" s="22"/>
      <c r="I102" s="22"/>
      <c r="J102" s="22"/>
      <c r="K102" s="22"/>
      <c r="L102" s="22"/>
      <c r="M102" s="22"/>
    </row>
    <row r="103" spans="1:13" ht="27.75">
      <c r="A103" s="30"/>
      <c r="B103" s="30"/>
      <c r="C103" s="23"/>
      <c r="D103" s="23"/>
      <c r="E103" s="23"/>
      <c r="F103" s="23"/>
      <c r="G103" s="24"/>
      <c r="H103" s="22"/>
      <c r="I103" s="22"/>
      <c r="J103" s="22"/>
      <c r="K103" s="22"/>
      <c r="L103" s="22"/>
      <c r="M103" s="22"/>
    </row>
    <row r="104" spans="1:13" ht="27.75">
      <c r="A104" s="30"/>
      <c r="B104" s="30"/>
      <c r="C104" s="23"/>
      <c r="D104" s="23"/>
      <c r="E104" s="23"/>
      <c r="F104" s="23"/>
      <c r="G104" s="24"/>
      <c r="H104" s="22"/>
      <c r="I104" s="22"/>
      <c r="J104" s="22"/>
      <c r="K104" s="22"/>
      <c r="L104" s="22"/>
      <c r="M104" s="22"/>
    </row>
    <row r="105" spans="1:13" ht="27.75">
      <c r="A105" s="30"/>
      <c r="B105" s="30"/>
      <c r="C105" s="23"/>
      <c r="D105" s="23"/>
      <c r="E105" s="23"/>
      <c r="F105" s="23"/>
      <c r="G105" s="24"/>
      <c r="H105" s="22"/>
      <c r="I105" s="22"/>
      <c r="J105" s="22"/>
      <c r="K105" s="22"/>
      <c r="L105" s="22"/>
      <c r="M105" s="22"/>
    </row>
    <row r="106" spans="1:13" ht="27.75">
      <c r="A106" s="30"/>
      <c r="B106" s="30"/>
      <c r="C106" s="23"/>
      <c r="D106" s="23"/>
      <c r="E106" s="23"/>
      <c r="F106" s="23"/>
      <c r="G106" s="24"/>
      <c r="H106" s="22"/>
      <c r="I106" s="22"/>
      <c r="J106" s="22"/>
      <c r="K106" s="22"/>
      <c r="L106" s="22"/>
      <c r="M106" s="22"/>
    </row>
    <row r="107" spans="1:13" ht="27.75">
      <c r="A107" s="30"/>
      <c r="B107" s="30"/>
      <c r="C107" s="23"/>
      <c r="D107" s="23"/>
      <c r="E107" s="23"/>
      <c r="F107" s="23"/>
      <c r="G107" s="24"/>
      <c r="H107" s="22"/>
      <c r="I107" s="22"/>
      <c r="J107" s="22"/>
      <c r="K107" s="22"/>
      <c r="L107" s="22"/>
      <c r="M107" s="22"/>
    </row>
    <row r="108" spans="1:13" ht="27.75">
      <c r="A108" s="30"/>
      <c r="B108" s="30"/>
      <c r="C108" s="23"/>
      <c r="D108" s="23"/>
      <c r="E108" s="23"/>
      <c r="F108" s="23"/>
      <c r="G108" s="24"/>
      <c r="H108" s="22"/>
      <c r="I108" s="22"/>
      <c r="J108" s="22"/>
      <c r="K108" s="22"/>
      <c r="L108" s="22"/>
      <c r="M108" s="22"/>
    </row>
    <row r="109" spans="1:13" ht="27.75">
      <c r="A109" s="30"/>
      <c r="B109" s="30"/>
      <c r="C109" s="23"/>
      <c r="D109" s="23"/>
      <c r="E109" s="23"/>
      <c r="F109" s="23"/>
      <c r="G109" s="24"/>
      <c r="H109" s="22"/>
      <c r="I109" s="22"/>
      <c r="J109" s="22"/>
      <c r="K109" s="22"/>
      <c r="L109" s="22"/>
      <c r="M109" s="22"/>
    </row>
    <row r="110" spans="1:13" ht="27.75">
      <c r="A110" s="30"/>
      <c r="B110" s="30"/>
      <c r="C110" s="23"/>
      <c r="D110" s="23"/>
      <c r="E110" s="23"/>
      <c r="F110" s="23"/>
      <c r="G110" s="24"/>
      <c r="H110" s="22"/>
      <c r="I110" s="22"/>
      <c r="J110" s="22"/>
      <c r="K110" s="22"/>
      <c r="L110" s="22"/>
      <c r="M110" s="22"/>
    </row>
    <row r="111" spans="1:13" ht="27.75">
      <c r="A111" s="30"/>
      <c r="B111" s="30"/>
      <c r="C111" s="23"/>
      <c r="D111" s="23"/>
      <c r="E111" s="23"/>
      <c r="F111" s="23"/>
      <c r="G111" s="24"/>
      <c r="H111" s="22"/>
      <c r="I111" s="22"/>
      <c r="J111" s="22"/>
      <c r="K111" s="22"/>
      <c r="L111" s="22"/>
      <c r="M111" s="22"/>
    </row>
    <row r="112" spans="1:13" ht="27.75">
      <c r="A112" s="30"/>
      <c r="B112" s="30"/>
      <c r="C112" s="23"/>
      <c r="D112" s="23"/>
      <c r="E112" s="23"/>
      <c r="F112" s="23"/>
      <c r="G112" s="24"/>
      <c r="H112" s="22"/>
      <c r="I112" s="22"/>
      <c r="J112" s="22"/>
      <c r="K112" s="22"/>
      <c r="L112" s="22"/>
      <c r="M112" s="22"/>
    </row>
    <row r="113" spans="1:13" ht="27.75">
      <c r="A113" s="30"/>
      <c r="B113" s="30"/>
      <c r="C113" s="23"/>
      <c r="D113" s="23"/>
      <c r="E113" s="23"/>
      <c r="F113" s="23"/>
      <c r="G113" s="24"/>
      <c r="H113" s="22"/>
      <c r="I113" s="22"/>
      <c r="J113" s="22"/>
      <c r="K113" s="22"/>
      <c r="L113" s="22"/>
      <c r="M113" s="22"/>
    </row>
    <row r="114" spans="1:13" ht="27.75">
      <c r="A114" s="30"/>
      <c r="B114" s="30"/>
      <c r="C114" s="23"/>
      <c r="D114" s="23"/>
      <c r="E114" s="23"/>
      <c r="F114" s="23"/>
      <c r="G114" s="24"/>
      <c r="H114" s="22"/>
      <c r="I114" s="22"/>
      <c r="J114" s="22"/>
      <c r="K114" s="22"/>
      <c r="L114" s="22"/>
      <c r="M114" s="22"/>
    </row>
    <row r="115" spans="1:13" ht="27.75">
      <c r="A115" s="30"/>
      <c r="B115" s="30"/>
      <c r="C115" s="23"/>
      <c r="D115" s="23"/>
      <c r="E115" s="23"/>
      <c r="F115" s="23"/>
      <c r="G115" s="24"/>
      <c r="H115" s="22"/>
      <c r="I115" s="22"/>
      <c r="J115" s="22"/>
      <c r="K115" s="22"/>
      <c r="L115" s="22"/>
      <c r="M115" s="22"/>
    </row>
    <row r="116" spans="1:13" ht="27.75">
      <c r="A116" s="30"/>
      <c r="B116" s="30"/>
      <c r="C116" s="23"/>
      <c r="D116" s="23"/>
      <c r="E116" s="23"/>
      <c r="F116" s="23"/>
      <c r="G116" s="24"/>
      <c r="H116" s="22"/>
      <c r="I116" s="22"/>
      <c r="J116" s="22"/>
      <c r="K116" s="22"/>
      <c r="L116" s="22"/>
      <c r="M116" s="22"/>
    </row>
    <row r="117" spans="1:13" ht="27.75">
      <c r="A117" s="30"/>
      <c r="B117" s="30"/>
      <c r="C117" s="23"/>
      <c r="D117" s="23"/>
      <c r="E117" s="23"/>
      <c r="F117" s="23"/>
      <c r="G117" s="24"/>
      <c r="H117" s="22"/>
      <c r="I117" s="22"/>
      <c r="J117" s="22"/>
      <c r="K117" s="22"/>
      <c r="L117" s="22"/>
      <c r="M117" s="22"/>
    </row>
    <row r="118" spans="1:13" ht="27.75">
      <c r="A118" s="30"/>
      <c r="B118" s="30"/>
      <c r="C118" s="23"/>
      <c r="D118" s="23"/>
      <c r="E118" s="23"/>
      <c r="F118" s="23"/>
      <c r="G118" s="24"/>
      <c r="H118" s="22"/>
      <c r="I118" s="22"/>
      <c r="J118" s="22"/>
      <c r="K118" s="22"/>
      <c r="L118" s="22"/>
      <c r="M118" s="22"/>
    </row>
    <row r="119" spans="1:13" ht="27.75">
      <c r="A119" s="30"/>
      <c r="B119" s="30"/>
      <c r="C119" s="23"/>
      <c r="D119" s="23"/>
      <c r="E119" s="23"/>
      <c r="F119" s="23"/>
      <c r="G119" s="24"/>
      <c r="H119" s="22"/>
      <c r="I119" s="22"/>
      <c r="J119" s="22"/>
      <c r="K119" s="22"/>
      <c r="L119" s="22"/>
      <c r="M119" s="22"/>
    </row>
    <row r="120" spans="1:13" ht="27.75">
      <c r="A120" s="30"/>
      <c r="B120" s="30"/>
      <c r="C120" s="23"/>
      <c r="D120" s="23"/>
      <c r="E120" s="23"/>
      <c r="F120" s="23"/>
      <c r="G120" s="24"/>
      <c r="H120" s="22"/>
      <c r="I120" s="22"/>
      <c r="J120" s="22"/>
      <c r="K120" s="22"/>
      <c r="L120" s="22"/>
      <c r="M120" s="22"/>
    </row>
    <row r="121" spans="1:13" ht="27.75">
      <c r="A121" s="30"/>
      <c r="B121" s="30"/>
      <c r="C121" s="23"/>
      <c r="D121" s="23"/>
      <c r="E121" s="23"/>
      <c r="F121" s="23"/>
      <c r="G121" s="24"/>
      <c r="H121" s="22"/>
      <c r="I121" s="22"/>
      <c r="J121" s="22"/>
      <c r="K121" s="22"/>
      <c r="L121" s="22"/>
      <c r="M121" s="22"/>
    </row>
    <row r="122" spans="1:13" ht="27.75">
      <c r="A122" s="30"/>
      <c r="B122" s="30"/>
      <c r="C122" s="23"/>
      <c r="D122" s="23"/>
      <c r="E122" s="23"/>
      <c r="F122" s="23"/>
      <c r="G122" s="24"/>
      <c r="H122" s="22"/>
      <c r="I122" s="22"/>
      <c r="J122" s="22"/>
      <c r="K122" s="22"/>
      <c r="L122" s="22"/>
      <c r="M122" s="22"/>
    </row>
    <row r="123" spans="1:13" ht="27.75">
      <c r="A123" s="30"/>
      <c r="B123" s="30"/>
      <c r="C123" s="23"/>
      <c r="D123" s="23"/>
      <c r="E123" s="23"/>
      <c r="F123" s="23"/>
      <c r="G123" s="24"/>
      <c r="H123" s="22"/>
      <c r="I123" s="22"/>
      <c r="J123" s="22"/>
      <c r="K123" s="22"/>
      <c r="L123" s="22"/>
      <c r="M123" s="22"/>
    </row>
    <row r="124" spans="1:13" ht="27.75">
      <c r="A124" s="30"/>
      <c r="B124" s="30"/>
      <c r="C124" s="23"/>
      <c r="D124" s="23"/>
      <c r="E124" s="23"/>
      <c r="F124" s="23"/>
      <c r="G124" s="24"/>
      <c r="H124" s="22"/>
      <c r="I124" s="22"/>
      <c r="J124" s="22"/>
      <c r="K124" s="22"/>
      <c r="L124" s="22"/>
      <c r="M124" s="22"/>
    </row>
    <row r="125" spans="1:13" ht="27.75">
      <c r="A125" s="30"/>
      <c r="B125" s="30"/>
      <c r="C125" s="23"/>
      <c r="D125" s="23"/>
      <c r="E125" s="23"/>
      <c r="F125" s="23"/>
      <c r="G125" s="24"/>
      <c r="H125" s="22"/>
      <c r="I125" s="22"/>
      <c r="J125" s="22"/>
      <c r="K125" s="22"/>
      <c r="L125" s="22"/>
      <c r="M125" s="22"/>
    </row>
    <row r="126" spans="1:13" ht="27.75">
      <c r="A126" s="30"/>
      <c r="B126" s="30"/>
      <c r="C126" s="23"/>
      <c r="D126" s="23"/>
      <c r="E126" s="23"/>
      <c r="F126" s="23"/>
      <c r="G126" s="24"/>
      <c r="H126" s="22"/>
      <c r="I126" s="22"/>
      <c r="J126" s="22"/>
      <c r="K126" s="22"/>
      <c r="L126" s="22"/>
      <c r="M126" s="22"/>
    </row>
    <row r="127" spans="1:13" ht="27.75">
      <c r="B127" s="30"/>
      <c r="C127" s="23"/>
      <c r="D127" s="23"/>
      <c r="E127" s="23"/>
      <c r="F127" s="23"/>
      <c r="G127" s="24"/>
      <c r="H127" s="22"/>
      <c r="I127" s="22"/>
      <c r="J127" s="22"/>
      <c r="K127" s="22"/>
      <c r="L127" s="22"/>
      <c r="M127" s="22"/>
    </row>
    <row r="128" spans="1:13" ht="27.75">
      <c r="B128" s="30"/>
      <c r="C128" s="23"/>
      <c r="D128" s="23"/>
      <c r="E128" s="23"/>
      <c r="F128" s="23"/>
      <c r="G128" s="24"/>
      <c r="H128" s="22"/>
      <c r="I128" s="22"/>
      <c r="J128" s="22"/>
      <c r="K128" s="22"/>
      <c r="L128" s="22"/>
      <c r="M128" s="22"/>
    </row>
    <row r="129" spans="2:13" ht="27.75">
      <c r="B129" s="30"/>
      <c r="C129" s="23"/>
      <c r="D129" s="23"/>
      <c r="E129" s="23"/>
      <c r="F129" s="23"/>
      <c r="G129" s="24"/>
      <c r="H129" s="22"/>
      <c r="I129" s="22"/>
      <c r="J129" s="22"/>
      <c r="K129" s="22"/>
      <c r="L129" s="22"/>
      <c r="M129" s="22"/>
    </row>
    <row r="130" spans="2:13" ht="27.75">
      <c r="B130" s="30"/>
      <c r="C130" s="23"/>
      <c r="D130" s="23"/>
      <c r="E130" s="23"/>
      <c r="F130" s="23"/>
      <c r="G130" s="24"/>
      <c r="H130" s="22"/>
      <c r="I130" s="22"/>
      <c r="J130" s="22"/>
      <c r="K130" s="22"/>
      <c r="L130" s="22"/>
      <c r="M130" s="22"/>
    </row>
    <row r="131" spans="2:13" ht="27.75">
      <c r="B131" s="30"/>
      <c r="C131" s="23"/>
      <c r="D131" s="23"/>
      <c r="E131" s="23"/>
      <c r="F131" s="23"/>
      <c r="G131" s="24"/>
      <c r="H131" s="22"/>
      <c r="I131" s="22"/>
      <c r="J131" s="22"/>
      <c r="K131" s="22"/>
      <c r="L131" s="22"/>
      <c r="M131" s="22"/>
    </row>
    <row r="132" spans="2:13" ht="27.75">
      <c r="B132" s="30"/>
      <c r="C132" s="23"/>
      <c r="D132" s="23"/>
      <c r="E132" s="23"/>
      <c r="F132" s="23"/>
      <c r="G132" s="24"/>
      <c r="H132" s="22"/>
      <c r="I132" s="22"/>
      <c r="J132" s="22"/>
      <c r="K132" s="22"/>
      <c r="L132" s="22"/>
      <c r="M132" s="22"/>
    </row>
    <row r="133" spans="2:13" ht="27.75">
      <c r="B133" s="30"/>
      <c r="C133" s="23"/>
      <c r="D133" s="23"/>
      <c r="E133" s="23"/>
      <c r="F133" s="23"/>
      <c r="G133" s="24"/>
      <c r="H133" s="22"/>
      <c r="I133" s="22"/>
      <c r="J133" s="22"/>
      <c r="K133" s="22"/>
      <c r="L133" s="22"/>
      <c r="M133" s="22"/>
    </row>
    <row r="134" spans="2:13" ht="27.75">
      <c r="B134" s="30"/>
      <c r="C134" s="23"/>
      <c r="D134" s="23"/>
      <c r="E134" s="23"/>
      <c r="F134" s="23"/>
      <c r="G134" s="24"/>
      <c r="H134" s="22"/>
      <c r="I134" s="22"/>
      <c r="J134" s="22"/>
      <c r="K134" s="22"/>
      <c r="L134" s="22"/>
      <c r="M134" s="22"/>
    </row>
    <row r="135" spans="2:13" ht="27.75">
      <c r="B135" s="30"/>
      <c r="C135" s="23"/>
      <c r="D135" s="23"/>
      <c r="E135" s="23"/>
      <c r="F135" s="23"/>
      <c r="G135" s="24"/>
      <c r="H135" s="22"/>
      <c r="I135" s="22"/>
      <c r="J135" s="22"/>
      <c r="K135" s="22"/>
      <c r="L135" s="22"/>
      <c r="M135" s="22"/>
    </row>
    <row r="136" spans="2:13" ht="27.75">
      <c r="B136" s="30"/>
      <c r="C136" s="23"/>
      <c r="D136" s="23"/>
      <c r="E136" s="23"/>
      <c r="F136" s="23"/>
      <c r="G136" s="24"/>
      <c r="H136" s="22"/>
      <c r="I136" s="22"/>
      <c r="J136" s="22"/>
      <c r="K136" s="22"/>
      <c r="L136" s="22"/>
      <c r="M136" s="22"/>
    </row>
    <row r="137" spans="2:13" ht="27.75">
      <c r="B137" s="30"/>
      <c r="C137" s="23"/>
      <c r="D137" s="23"/>
      <c r="E137" s="23"/>
      <c r="F137" s="23"/>
      <c r="G137" s="24"/>
      <c r="H137" s="22"/>
      <c r="I137" s="22"/>
      <c r="J137" s="22"/>
      <c r="K137" s="22"/>
      <c r="L137" s="22"/>
      <c r="M137" s="22"/>
    </row>
    <row r="138" spans="2:13" ht="27.75">
      <c r="B138" s="30"/>
      <c r="C138" s="23"/>
      <c r="D138" s="23"/>
      <c r="E138" s="23"/>
      <c r="F138" s="23"/>
      <c r="G138" s="24"/>
      <c r="H138" s="22"/>
      <c r="I138" s="22"/>
      <c r="J138" s="22"/>
      <c r="K138" s="22"/>
      <c r="L138" s="22"/>
      <c r="M138" s="22"/>
    </row>
    <row r="139" spans="2:13" ht="27.75">
      <c r="B139" s="30"/>
      <c r="C139" s="23"/>
      <c r="D139" s="23"/>
      <c r="E139" s="23"/>
      <c r="F139" s="23"/>
      <c r="G139" s="24"/>
      <c r="H139" s="22"/>
      <c r="I139" s="22"/>
      <c r="J139" s="22"/>
      <c r="K139" s="22"/>
      <c r="L139" s="22"/>
      <c r="M139" s="22"/>
    </row>
    <row r="140" spans="2:13" ht="27.75">
      <c r="B140" s="30"/>
      <c r="C140" s="23"/>
      <c r="D140" s="23"/>
      <c r="E140" s="23"/>
      <c r="F140" s="23"/>
      <c r="G140" s="24"/>
      <c r="H140" s="22"/>
      <c r="I140" s="22"/>
      <c r="J140" s="22"/>
      <c r="K140" s="22"/>
      <c r="L140" s="22"/>
      <c r="M140" s="22"/>
    </row>
  </sheetData>
  <mergeCells count="5">
    <mergeCell ref="A1:N1"/>
    <mergeCell ref="A2:N2"/>
    <mergeCell ref="A3:N3"/>
    <mergeCell ref="B12:N12"/>
    <mergeCell ref="B14:N14"/>
  </mergeCells>
  <pageMargins left="0.56999999999999995" right="0.42" top="0.54" bottom="0.56000000000000005" header="0.42" footer="0.25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กู้สามัญข้าราชการและลูกจ้าง</vt:lpstr>
      <vt:lpstr>คำนวณยอดผ่อนชำระต่อเดือน</vt:lpstr>
      <vt:lpstr>กู้สามัญข้าราชการและลูกจ้าง!Print_Area</vt:lpstr>
      <vt:lpstr>คำนวณยอดผ่อนชำระต่อเดือน!Print_Area</vt:lpstr>
      <vt:lpstr>คำนวณยอดผ่อนชำระต่อเดือน!Print_Titles</vt:lpstr>
    </vt:vector>
  </TitlesOfParts>
  <Company>Product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Samuchar</dc:creator>
  <cp:lastModifiedBy>Samuchar</cp:lastModifiedBy>
  <cp:lastPrinted>2015-08-31T12:02:50Z</cp:lastPrinted>
  <dcterms:created xsi:type="dcterms:W3CDTF">2015-07-29T02:07:44Z</dcterms:created>
  <dcterms:modified xsi:type="dcterms:W3CDTF">2015-09-03T03:39:44Z</dcterms:modified>
</cp:coreProperties>
</file>