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50" yWindow="510" windowWidth="15360" windowHeight="8280" tabRatio="1000"/>
  </bookViews>
  <sheets>
    <sheet name="รายบุคคล" sheetId="3" r:id="rId1"/>
    <sheet name="เฉลี่ยคืน" sheetId="2" r:id="rId2"/>
  </sheets>
  <calcPr calcId="145621"/>
</workbook>
</file>

<file path=xl/calcChain.xml><?xml version="1.0" encoding="utf-8"?>
<calcChain xmlns="http://schemas.openxmlformats.org/spreadsheetml/2006/main">
  <c r="C16" i="3" l="1"/>
  <c r="E15" i="3"/>
  <c r="E14" i="3"/>
  <c r="E13" i="3"/>
  <c r="E12" i="3"/>
  <c r="E11" i="3"/>
  <c r="E10" i="3"/>
  <c r="E9" i="3"/>
  <c r="E8" i="3"/>
  <c r="E7" i="3"/>
  <c r="E6" i="3"/>
  <c r="E5" i="3"/>
  <c r="E4" i="3"/>
  <c r="D4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E3" i="3"/>
  <c r="F3" i="3" s="1"/>
  <c r="F4" i="3" l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E16" i="3"/>
  <c r="E17" i="3"/>
  <c r="D23" i="3" s="1"/>
  <c r="D27" i="3" s="1"/>
  <c r="K6" i="2" l="1"/>
  <c r="M6" i="2"/>
  <c r="L6" i="2"/>
  <c r="J6" i="2"/>
  <c r="I6" i="2"/>
  <c r="H6" i="2"/>
  <c r="G6" i="2"/>
  <c r="F6" i="2"/>
  <c r="E6" i="2"/>
  <c r="D6" i="2"/>
  <c r="C6" i="2"/>
  <c r="B6" i="2"/>
  <c r="N2" i="2" l="1"/>
  <c r="N8" i="2" s="1"/>
  <c r="N9" i="2" l="1"/>
  <c r="P8" i="2"/>
</calcChain>
</file>

<file path=xl/sharedStrings.xml><?xml version="1.0" encoding="utf-8"?>
<sst xmlns="http://schemas.openxmlformats.org/spreadsheetml/2006/main" count="39" uniqueCount="38">
  <si>
    <t>ยอดรวม</t>
  </si>
  <si>
    <t>เงินปันผล</t>
  </si>
  <si>
    <t>ส่งหุ้นแต่ละเดือน</t>
  </si>
  <si>
    <t>ปันผลรวม</t>
  </si>
  <si>
    <t>หมายเหตุ</t>
  </si>
  <si>
    <t xml:space="preserve"> -  ช่องสีเหลืองใส่ยอดหุ้นยกมาต้นปี </t>
  </si>
  <si>
    <t>เดือน/ปี</t>
  </si>
  <si>
    <t>เงินปันผลที่ได้รับ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</si>
  <si>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</si>
  <si>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</si>
  <si>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</si>
  <si>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</si>
  <si>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</si>
  <si>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</si>
  <si>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</si>
  <si>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</si>
  <si>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</si>
  <si>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</si>
  <si>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</si>
  <si>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</si>
  <si>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หัก ลบ</t>
  </si>
  <si>
    <t>รวมดอกเบี้ยทั้งปี</t>
  </si>
  <si>
    <t>ยอดเงินเฉลี่ยคืน (จริง)</t>
  </si>
  <si>
    <t>ยอดเงินเฉลี่ยคืนที่ได้รับ</t>
  </si>
  <si>
    <t>เฉลี่ยคืน</t>
  </si>
  <si>
    <t>รวมปันผล+เฉลี่ยคืน</t>
  </si>
  <si>
    <t>สามัญ</t>
  </si>
  <si>
    <t>ฉุกเฉิน</t>
  </si>
  <si>
    <r>
      <t xml:space="preserve">  - </t>
    </r>
    <r>
      <rPr>
        <b/>
        <sz val="18"/>
        <color rgb="FFFF66FF"/>
        <rFont val="Cordia New"/>
        <family val="2"/>
      </rPr>
      <t>ช่องสีชมพูเป็นยอดเงินปันผลที่ได้รับ</t>
    </r>
  </si>
  <si>
    <t>รหัสสมาชิก</t>
  </si>
  <si>
    <t>อายุการเป็นสมาชิก</t>
  </si>
  <si>
    <t>อาวุโส (60ปี)</t>
  </si>
  <si>
    <t>รวมเป็นเงินทั้งสิ้น</t>
  </si>
  <si>
    <t>ตารางการคำนวณเงินปันผลประจำปี 2563</t>
  </si>
  <si>
    <t>ยอดยกมาต้นปี  2562</t>
  </si>
  <si>
    <r>
      <t xml:space="preserve"> -  </t>
    </r>
    <r>
      <rPr>
        <b/>
        <sz val="18"/>
        <color rgb="FF00B0F0"/>
        <rFont val="Cordia New"/>
        <family val="2"/>
      </rPr>
      <t>ช่องสีฟ้าใส่จำนวนเงินที่ส่งค่าหุ้นแต่ละเดือนในปี 2563</t>
    </r>
  </si>
  <si>
    <t>ดอกเบี้ยในรายงาน</t>
  </si>
  <si>
    <r>
      <t xml:space="preserve"> -  อัตราปันผลปี 2563 =  </t>
    </r>
    <r>
      <rPr>
        <b/>
        <sz val="18"/>
        <color rgb="FF0000FF"/>
        <rFont val="Cordia New"/>
        <family val="2"/>
      </rPr>
      <t>5.00%</t>
    </r>
    <r>
      <rPr>
        <b/>
        <sz val="18"/>
        <color indexed="10"/>
        <rFont val="Cordia New"/>
        <family val="2"/>
        <charset val="222"/>
      </rPr>
      <t xml:space="preserve"> (ช่องสีม่วง)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</si>
</sst>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4"/>
      <name val="Cordia New"/>
      <charset val="222"/>
    </font>
    <font>
      <sz val="14"/>
      <name val="Cordia New"/>
      <family val="2"/>
    </font>
    <font>
      <sz val="18"/>
      <name val="Cordia New"/>
      <family val="2"/>
      <charset val="222"/>
    </font>
    <font>
      <b/>
      <sz val="18"/>
      <name val="Cordia New"/>
      <family val="2"/>
      <charset val="222"/>
    </font>
    <font>
      <b/>
      <sz val="18"/>
      <color indexed="10"/>
      <name val="Cordia New"/>
      <family val="2"/>
      <charset val="222"/>
    </font>
    <font>
      <b/>
      <sz val="20"/>
      <color indexed="8"/>
      <name val="Cordia New"/>
      <family val="2"/>
      <charset val="222"/>
    </font>
    <font>
      <sz val="14"/>
      <name val="Cordia New"/>
      <family val="2"/>
    </font>
    <font>
      <b/>
      <sz val="20"/>
      <name val="Cordia New"/>
      <family val="2"/>
    </font>
    <font>
      <b/>
      <sz val="18"/>
      <name val="Cordia New"/>
      <family val="2"/>
    </font>
    <font>
      <b/>
      <sz val="18"/>
      <color rgb="FF00B0F0"/>
      <name val="Cordia New"/>
      <family val="2"/>
    </font>
    <font>
      <b/>
      <sz val="18"/>
      <color rgb="FFFF66FF"/>
      <name val="Cordia New"/>
      <family val="2"/>
    </font>
    <font>
      <b/>
      <sz val="18"/>
      <color rgb="FF0000FF"/>
      <name val="Cordia New"/>
      <family val="2"/>
    </font>
    <font>
      <sz val="14"/>
      <name val="Cambria"/>
      <family val="2"/>
      <scheme val="major"/>
    </font>
    <font>
      <b/>
      <sz val="14"/>
      <name val="Cambria"/>
      <family val="2"/>
      <scheme val="major"/>
    </font>
    <font>
      <b/>
      <sz val="14"/>
      <color theme="1"/>
      <name val="Cambria"/>
      <family val="2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9">
    <xf numFmtId="0" fontId="0" fillId="0" borderId="0" xfId="0"/>
    <xf numFmtId="43" fontId="2" fillId="0" borderId="0" xfId="1" applyFont="1"/>
    <xf numFmtId="43" fontId="2" fillId="0" borderId="0" xfId="1" applyFont="1" applyAlignment="1">
      <alignment horizontal="center"/>
    </xf>
    <xf numFmtId="43" fontId="2" fillId="0" borderId="1" xfId="1" applyFont="1" applyBorder="1"/>
    <xf numFmtId="43" fontId="2" fillId="0" borderId="2" xfId="1" applyFont="1" applyBorder="1"/>
    <xf numFmtId="43" fontId="2" fillId="2" borderId="2" xfId="1" applyFont="1" applyFill="1" applyBorder="1"/>
    <xf numFmtId="43" fontId="3" fillId="3" borderId="2" xfId="1" applyFont="1" applyFill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/>
    <xf numFmtId="10" fontId="5" fillId="6" borderId="0" xfId="1" applyNumberFormat="1" applyFont="1" applyFill="1"/>
    <xf numFmtId="43" fontId="4" fillId="0" borderId="0" xfId="1" applyFont="1" applyAlignment="1">
      <alignment horizontal="left"/>
    </xf>
    <xf numFmtId="17" fontId="2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3" fontId="3" fillId="3" borderId="3" xfId="1" applyFont="1" applyFill="1" applyBorder="1" applyAlignment="1">
      <alignment horizontal="center"/>
    </xf>
    <xf numFmtId="43" fontId="2" fillId="2" borderId="4" xfId="1" applyFont="1" applyFill="1" applyBorder="1"/>
    <xf numFmtId="0" fontId="0" fillId="0" borderId="3" xfId="0" applyBorder="1" applyAlignment="1">
      <alignment horizontal="center"/>
    </xf>
    <xf numFmtId="43" fontId="2" fillId="4" borderId="3" xfId="1" applyFont="1" applyFill="1" applyBorder="1" applyAlignment="1">
      <alignment horizontal="center"/>
    </xf>
    <xf numFmtId="43" fontId="2" fillId="0" borderId="2" xfId="1" applyNumberFormat="1" applyFont="1" applyBorder="1"/>
    <xf numFmtId="43" fontId="3" fillId="5" borderId="1" xfId="1" applyNumberFormat="1" applyFont="1" applyFill="1" applyBorder="1"/>
    <xf numFmtId="43" fontId="3" fillId="0" borderId="1" xfId="1" applyNumberFormat="1" applyFont="1" applyFill="1" applyBorder="1"/>
    <xf numFmtId="43" fontId="7" fillId="7" borderId="0" xfId="1" applyFont="1" applyFill="1" applyBorder="1"/>
    <xf numFmtId="43" fontId="7" fillId="8" borderId="2" xfId="0" applyNumberFormat="1" applyFont="1" applyFill="1" applyBorder="1" applyAlignment="1">
      <alignment horizontal="center" vertical="center"/>
    </xf>
    <xf numFmtId="43" fontId="8" fillId="0" borderId="2" xfId="0" applyNumberFormat="1" applyFont="1" applyBorder="1"/>
    <xf numFmtId="43" fontId="7" fillId="22" borderId="5" xfId="0" applyNumberFormat="1" applyFont="1" applyFill="1" applyBorder="1" applyAlignment="1">
      <alignment horizontal="center" vertical="center"/>
    </xf>
    <xf numFmtId="0" fontId="8" fillId="11" borderId="2" xfId="0" applyFont="1" applyFill="1" applyBorder="1"/>
    <xf numFmtId="0" fontId="8" fillId="0" borderId="0" xfId="0" applyFont="1"/>
    <xf numFmtId="43" fontId="8" fillId="0" borderId="0" xfId="1" applyFont="1"/>
    <xf numFmtId="43" fontId="8" fillId="0" borderId="5" xfId="0" applyNumberFormat="1" applyFont="1" applyBorder="1"/>
    <xf numFmtId="0" fontId="8" fillId="24" borderId="2" xfId="0" applyFont="1" applyFill="1" applyBorder="1" applyAlignment="1">
      <alignment horizontal="center" vertical="center"/>
    </xf>
    <xf numFmtId="0" fontId="12" fillId="0" borderId="0" xfId="0" applyFont="1"/>
    <xf numFmtId="43" fontId="12" fillId="9" borderId="0" xfId="1" applyFont="1" applyFill="1" applyAlignment="1">
      <alignment horizontal="center"/>
    </xf>
    <xf numFmtId="43" fontId="12" fillId="10" borderId="0" xfId="1" applyFont="1" applyFill="1" applyAlignment="1">
      <alignment horizontal="center"/>
    </xf>
    <xf numFmtId="43" fontId="12" fillId="11" borderId="0" xfId="1" applyFont="1" applyFill="1" applyAlignment="1">
      <alignment horizontal="center"/>
    </xf>
    <xf numFmtId="43" fontId="12" fillId="12" borderId="0" xfId="1" applyFont="1" applyFill="1" applyAlignment="1">
      <alignment horizontal="center"/>
    </xf>
    <xf numFmtId="43" fontId="12" fillId="13" borderId="0" xfId="1" applyFont="1" applyFill="1" applyAlignment="1">
      <alignment horizontal="center"/>
    </xf>
    <xf numFmtId="43" fontId="12" fillId="16" borderId="0" xfId="1" applyFont="1" applyFill="1" applyAlignment="1">
      <alignment horizontal="center"/>
    </xf>
    <xf numFmtId="43" fontId="12" fillId="18" borderId="0" xfId="1" applyFont="1" applyFill="1" applyAlignment="1">
      <alignment horizontal="center"/>
    </xf>
    <xf numFmtId="43" fontId="12" fillId="8" borderId="0" xfId="1" applyFont="1" applyFill="1" applyAlignment="1">
      <alignment horizontal="center"/>
    </xf>
    <xf numFmtId="43" fontId="12" fillId="17" borderId="0" xfId="1" applyFont="1" applyFill="1" applyAlignment="1">
      <alignment horizontal="center"/>
    </xf>
    <xf numFmtId="43" fontId="12" fillId="19" borderId="0" xfId="1" applyFont="1" applyFill="1" applyAlignment="1">
      <alignment horizontal="center"/>
    </xf>
    <xf numFmtId="43" fontId="12" fillId="15" borderId="0" xfId="1" applyFont="1" applyFill="1" applyAlignment="1">
      <alignment horizontal="center"/>
    </xf>
    <xf numFmtId="43" fontId="12" fillId="14" borderId="0" xfId="1" applyFont="1" applyFill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18" borderId="0" xfId="0" applyFont="1" applyFill="1"/>
    <xf numFmtId="43" fontId="12" fillId="0" borderId="0" xfId="1" applyFont="1"/>
    <xf numFmtId="0" fontId="12" fillId="10" borderId="0" xfId="0" applyFont="1" applyFill="1" applyAlignment="1">
      <alignment horizontal="center" vertical="center"/>
    </xf>
    <xf numFmtId="0" fontId="13" fillId="0" borderId="0" xfId="0" applyFont="1"/>
    <xf numFmtId="43" fontId="12" fillId="20" borderId="0" xfId="1" applyFont="1" applyFill="1"/>
    <xf numFmtId="43" fontId="12" fillId="0" borderId="0" xfId="0" applyNumberFormat="1" applyFont="1"/>
    <xf numFmtId="0" fontId="12" fillId="21" borderId="0" xfId="0" applyFont="1" applyFill="1" applyAlignment="1">
      <alignment horizontal="center" vertical="center"/>
    </xf>
    <xf numFmtId="0" fontId="13" fillId="16" borderId="0" xfId="0" applyFont="1" applyFill="1"/>
    <xf numFmtId="43" fontId="12" fillId="21" borderId="0" xfId="1" applyFont="1" applyFill="1"/>
    <xf numFmtId="43" fontId="13" fillId="0" borderId="0" xfId="1" applyFont="1"/>
    <xf numFmtId="43" fontId="14" fillId="8" borderId="10" xfId="0" applyNumberFormat="1" applyFont="1" applyFill="1" applyBorder="1"/>
    <xf numFmtId="43" fontId="12" fillId="7" borderId="0" xfId="0" applyNumberFormat="1" applyFont="1" applyFill="1"/>
    <xf numFmtId="43" fontId="13" fillId="8" borderId="6" xfId="0" applyNumberFormat="1" applyFont="1" applyFill="1" applyBorder="1"/>
    <xf numFmtId="43" fontId="0" fillId="0" borderId="0" xfId="1" applyFont="1"/>
    <xf numFmtId="43" fontId="0" fillId="0" borderId="0" xfId="0" applyNumberFormat="1"/>
    <xf numFmtId="43" fontId="8" fillId="4" borderId="3" xfId="1" applyFont="1" applyFill="1" applyBorder="1" applyAlignment="1">
      <alignment horizontal="left"/>
    </xf>
    <xf numFmtId="43" fontId="8" fillId="4" borderId="2" xfId="1" applyFont="1" applyFill="1" applyBorder="1"/>
    <xf numFmtId="0" fontId="12" fillId="18" borderId="0" xfId="0" applyFont="1" applyFill="1"/>
    <xf numFmtId="43" fontId="13" fillId="0" borderId="7" xfId="1" applyFont="1" applyBorder="1" applyAlignment="1">
      <alignment horizontal="center"/>
    </xf>
    <xf numFmtId="43" fontId="13" fillId="0" borderId="8" xfId="1" applyFont="1" applyBorder="1" applyAlignment="1">
      <alignment horizontal="center"/>
    </xf>
    <xf numFmtId="43" fontId="13" fillId="10" borderId="7" xfId="1" applyFont="1" applyFill="1" applyBorder="1" applyAlignment="1">
      <alignment horizontal="center"/>
    </xf>
    <xf numFmtId="43" fontId="13" fillId="10" borderId="9" xfId="1" applyFont="1" applyFill="1" applyBorder="1" applyAlignment="1">
      <alignment horizontal="center"/>
    </xf>
    <xf numFmtId="43" fontId="14" fillId="23" borderId="12" xfId="0" applyNumberFormat="1" applyFont="1" applyFill="1" applyBorder="1" applyAlignment="1">
      <alignment horizontal="center" vertical="center"/>
    </xf>
    <xf numFmtId="43" fontId="14" fillId="23" borderId="0" xfId="0" applyNumberFormat="1" applyFont="1" applyFill="1" applyBorder="1" applyAlignment="1">
      <alignment horizontal="center" vertical="center"/>
    </xf>
    <xf numFmtId="43" fontId="14" fillId="23" borderId="13" xfId="0" applyNumberFormat="1" applyFont="1" applyFill="1" applyBorder="1" applyAlignment="1">
      <alignment horizontal="center" vertical="center"/>
    </xf>
    <xf numFmtId="49" fontId="3" fillId="13" borderId="11" xfId="1" applyNumberFormat="1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colors>
    <mruColors>
      <color rgb="FF0000FF"/>
      <color rgb="FF6699FF"/>
      <color rgb="FFCC99FF"/>
      <color rgb="FFFF0000"/>
      <color rgb="FFFF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topLeftCell="B1" zoomScaleNormal="100" zoomScaleSheetLayoutView="100" workbookViewId="0">
      <selection activeCell="O8" sqref="O8"/>
    </sheetView>
  </sheetViews>
  <sheetFormatPr defaultRowHeight="27.75" x14ac:dyDescent="0.65"/>
  <cols>
    <col min="1" max="1" width="4.42578125" style="12" hidden="1" customWidth="1"/>
    <col min="2" max="2" width="12.85546875" style="2" customWidth="1"/>
    <col min="3" max="3" width="22.140625" style="1" customWidth="1"/>
    <col min="4" max="4" width="21.7109375" style="1" customWidth="1"/>
    <col min="5" max="5" width="17.5703125" style="1" customWidth="1"/>
    <col min="6" max="6" width="17" style="1" customWidth="1"/>
    <col min="7" max="7" width="8.28515625" style="1" customWidth="1"/>
    <col min="8" max="8" width="0.85546875" customWidth="1"/>
    <col min="9" max="9" width="19.140625" customWidth="1"/>
    <col min="10" max="10" width="3.42578125" customWidth="1"/>
    <col min="11" max="11" width="23.42578125" customWidth="1"/>
    <col min="13" max="13" width="16" bestFit="1" customWidth="1"/>
  </cols>
  <sheetData>
    <row r="1" spans="1:13" ht="50.25" customHeight="1" x14ac:dyDescent="0.6">
      <c r="B1" s="68" t="s">
        <v>33</v>
      </c>
      <c r="C1" s="68"/>
      <c r="D1" s="68"/>
      <c r="E1" s="68"/>
      <c r="F1" s="68"/>
      <c r="G1" s="9">
        <v>0.05</v>
      </c>
    </row>
    <row r="2" spans="1:13" x14ac:dyDescent="0.65">
      <c r="A2" s="13"/>
      <c r="B2" s="6" t="s">
        <v>6</v>
      </c>
      <c r="C2" s="6" t="s">
        <v>2</v>
      </c>
      <c r="D2" s="6" t="s">
        <v>0</v>
      </c>
      <c r="E2" s="6" t="s">
        <v>1</v>
      </c>
      <c r="F2" s="6" t="s">
        <v>3</v>
      </c>
    </row>
    <row r="3" spans="1:13" ht="27" customHeight="1" x14ac:dyDescent="0.65">
      <c r="A3" s="16"/>
      <c r="B3" s="58" t="s">
        <v>34</v>
      </c>
      <c r="C3" s="16"/>
      <c r="D3" s="59">
        <v>0</v>
      </c>
      <c r="E3" s="17">
        <f>ROUND(D3*$G$1,4)</f>
        <v>0</v>
      </c>
      <c r="F3" s="4">
        <f>+E3</f>
        <v>0</v>
      </c>
    </row>
    <row r="4" spans="1:13" ht="27" customHeight="1" x14ac:dyDescent="0.65">
      <c r="A4" s="15">
        <v>1</v>
      </c>
      <c r="B4" s="11">
        <v>242158</v>
      </c>
      <c r="C4" s="14">
        <v>0</v>
      </c>
      <c r="D4" s="4">
        <f>+D3+C4</f>
        <v>0</v>
      </c>
      <c r="E4" s="17">
        <f>ROUND(C4*$G$1*(12-A4)/12,4)</f>
        <v>0</v>
      </c>
      <c r="F4" s="4">
        <f>+F3+E4</f>
        <v>0</v>
      </c>
    </row>
    <row r="5" spans="1:13" ht="27" customHeight="1" x14ac:dyDescent="0.65">
      <c r="A5" s="15">
        <v>2</v>
      </c>
      <c r="B5" s="11">
        <v>242189</v>
      </c>
      <c r="C5" s="14">
        <v>0</v>
      </c>
      <c r="D5" s="4">
        <f t="shared" ref="D5:D14" si="0">+D4+C5</f>
        <v>0</v>
      </c>
      <c r="E5" s="4">
        <f t="shared" ref="E5:E15" si="1">ROUND(C5*$G$1*(12-A5)/12,2)</f>
        <v>0</v>
      </c>
      <c r="F5" s="4">
        <f t="shared" ref="F5:F14" si="2">+F4+E5</f>
        <v>0</v>
      </c>
    </row>
    <row r="6" spans="1:13" ht="27" customHeight="1" x14ac:dyDescent="0.65">
      <c r="A6" s="15">
        <v>3</v>
      </c>
      <c r="B6" s="11">
        <v>242217</v>
      </c>
      <c r="C6" s="14">
        <v>0</v>
      </c>
      <c r="D6" s="4">
        <f t="shared" si="0"/>
        <v>0</v>
      </c>
      <c r="E6" s="4">
        <f t="shared" si="1"/>
        <v>0</v>
      </c>
      <c r="F6" s="4">
        <f t="shared" si="2"/>
        <v>0</v>
      </c>
    </row>
    <row r="7" spans="1:13" ht="27" customHeight="1" x14ac:dyDescent="0.65">
      <c r="A7" s="15">
        <v>4</v>
      </c>
      <c r="B7" s="11">
        <v>242248</v>
      </c>
      <c r="C7" s="14">
        <v>0</v>
      </c>
      <c r="D7" s="4">
        <f t="shared" si="0"/>
        <v>0</v>
      </c>
      <c r="E7" s="4">
        <f t="shared" si="1"/>
        <v>0</v>
      </c>
      <c r="F7" s="4">
        <f t="shared" si="2"/>
        <v>0</v>
      </c>
    </row>
    <row r="8" spans="1:13" ht="27" customHeight="1" x14ac:dyDescent="0.65">
      <c r="A8" s="15">
        <v>5</v>
      </c>
      <c r="B8" s="11">
        <v>242278</v>
      </c>
      <c r="C8" s="14">
        <v>0</v>
      </c>
      <c r="D8" s="4">
        <f t="shared" si="0"/>
        <v>0</v>
      </c>
      <c r="E8" s="4">
        <f t="shared" si="1"/>
        <v>0</v>
      </c>
      <c r="F8" s="4">
        <f t="shared" si="2"/>
        <v>0</v>
      </c>
    </row>
    <row r="9" spans="1:13" ht="27" customHeight="1" x14ac:dyDescent="0.65">
      <c r="A9" s="15">
        <v>6</v>
      </c>
      <c r="B9" s="11">
        <v>242309</v>
      </c>
      <c r="C9" s="14">
        <v>0</v>
      </c>
      <c r="D9" s="4">
        <f t="shared" si="0"/>
        <v>0</v>
      </c>
      <c r="E9" s="4">
        <f t="shared" si="1"/>
        <v>0</v>
      </c>
      <c r="F9" s="4">
        <f t="shared" si="2"/>
        <v>0</v>
      </c>
    </row>
    <row r="10" spans="1:13" ht="27" customHeight="1" x14ac:dyDescent="0.65">
      <c r="A10" s="15">
        <v>7</v>
      </c>
      <c r="B10" s="11">
        <v>242339</v>
      </c>
      <c r="C10" s="14">
        <v>0</v>
      </c>
      <c r="D10" s="4">
        <f t="shared" si="0"/>
        <v>0</v>
      </c>
      <c r="E10" s="4">
        <f t="shared" si="1"/>
        <v>0</v>
      </c>
      <c r="F10" s="4">
        <f t="shared" si="2"/>
        <v>0</v>
      </c>
    </row>
    <row r="11" spans="1:13" ht="27" customHeight="1" x14ac:dyDescent="0.65">
      <c r="A11" s="15">
        <v>8</v>
      </c>
      <c r="B11" s="11">
        <v>242370</v>
      </c>
      <c r="C11" s="14">
        <v>0</v>
      </c>
      <c r="D11" s="4">
        <f t="shared" si="0"/>
        <v>0</v>
      </c>
      <c r="E11" s="4">
        <f t="shared" si="1"/>
        <v>0</v>
      </c>
      <c r="F11" s="4">
        <f t="shared" si="2"/>
        <v>0</v>
      </c>
    </row>
    <row r="12" spans="1:13" ht="27" customHeight="1" x14ac:dyDescent="0.65">
      <c r="A12" s="15">
        <v>9</v>
      </c>
      <c r="B12" s="11">
        <v>242401</v>
      </c>
      <c r="C12" s="14">
        <v>0</v>
      </c>
      <c r="D12" s="4">
        <f t="shared" si="0"/>
        <v>0</v>
      </c>
      <c r="E12" s="4">
        <f t="shared" si="1"/>
        <v>0</v>
      </c>
      <c r="F12" s="4">
        <f t="shared" si="2"/>
        <v>0</v>
      </c>
    </row>
    <row r="13" spans="1:13" ht="27" customHeight="1" x14ac:dyDescent="0.65">
      <c r="A13" s="15">
        <v>10</v>
      </c>
      <c r="B13" s="11">
        <v>242431</v>
      </c>
      <c r="C13" s="14">
        <v>0</v>
      </c>
      <c r="D13" s="4">
        <f t="shared" si="0"/>
        <v>0</v>
      </c>
      <c r="E13" s="4">
        <f t="shared" si="1"/>
        <v>0</v>
      </c>
      <c r="F13" s="4">
        <f t="shared" si="2"/>
        <v>0</v>
      </c>
    </row>
    <row r="14" spans="1:13" ht="27" customHeight="1" x14ac:dyDescent="0.65">
      <c r="A14" s="15">
        <v>11</v>
      </c>
      <c r="B14" s="11">
        <v>242462</v>
      </c>
      <c r="C14" s="14">
        <v>0</v>
      </c>
      <c r="D14" s="4">
        <f t="shared" si="0"/>
        <v>0</v>
      </c>
      <c r="E14" s="4">
        <f t="shared" si="1"/>
        <v>0</v>
      </c>
      <c r="F14" s="4">
        <f t="shared" si="2"/>
        <v>0</v>
      </c>
    </row>
    <row r="15" spans="1:13" ht="27" customHeight="1" x14ac:dyDescent="0.65">
      <c r="A15" s="15">
        <v>12</v>
      </c>
      <c r="B15" s="11">
        <v>242492</v>
      </c>
      <c r="C15" s="5"/>
      <c r="D15" s="4"/>
      <c r="E15" s="4">
        <f t="shared" si="1"/>
        <v>0</v>
      </c>
      <c r="F15" s="4"/>
      <c r="I15" s="57"/>
      <c r="K15" s="56"/>
    </row>
    <row r="16" spans="1:13" ht="27" customHeight="1" thickBot="1" x14ac:dyDescent="0.7">
      <c r="C16" s="3">
        <f>SUM(C4:C15)</f>
        <v>0</v>
      </c>
      <c r="E16" s="19">
        <f>SUM(E3:E15)</f>
        <v>0</v>
      </c>
      <c r="I16" s="56"/>
      <c r="K16" s="57"/>
      <c r="M16" s="56"/>
    </row>
    <row r="17" spans="2:13" customFormat="1" ht="36.75" customHeight="1" thickTop="1" thickBot="1" x14ac:dyDescent="0.7">
      <c r="B17" s="2"/>
      <c r="C17" s="20" t="s">
        <v>7</v>
      </c>
      <c r="D17" s="1"/>
      <c r="E17" s="18">
        <f>ROUNDDOWN(SUM(E3:E15)*4,0)/4</f>
        <v>0</v>
      </c>
      <c r="F17" s="1"/>
      <c r="G17" s="1"/>
      <c r="I17" s="57"/>
      <c r="M17" s="57"/>
    </row>
    <row r="18" spans="2:13" customFormat="1" ht="32.25" customHeight="1" thickTop="1" x14ac:dyDescent="0.65">
      <c r="B18" s="7" t="s">
        <v>4</v>
      </c>
      <c r="C18" s="8" t="s">
        <v>37</v>
      </c>
      <c r="D18" s="8"/>
      <c r="E18" s="1"/>
      <c r="F18" s="1"/>
      <c r="G18" s="1"/>
    </row>
    <row r="19" spans="2:13" customFormat="1" ht="32.25" customHeight="1" x14ac:dyDescent="0.65">
      <c r="B19" s="2"/>
      <c r="C19" s="10" t="s">
        <v>5</v>
      </c>
      <c r="D19" s="8"/>
      <c r="E19" s="1"/>
      <c r="F19" s="1"/>
      <c r="G19" s="1"/>
    </row>
    <row r="20" spans="2:13" customFormat="1" ht="32.25" customHeight="1" x14ac:dyDescent="0.65">
      <c r="B20" s="2"/>
      <c r="C20" s="10" t="s">
        <v>35</v>
      </c>
      <c r="D20" s="8"/>
      <c r="E20" s="1"/>
      <c r="F20" s="1"/>
      <c r="G20" s="1"/>
    </row>
    <row r="21" spans="2:13" customFormat="1" ht="32.25" customHeight="1" x14ac:dyDescent="0.65">
      <c r="B21" s="2"/>
      <c r="C21" s="10" t="s">
        <v>28</v>
      </c>
      <c r="D21" s="8"/>
      <c r="E21" s="1"/>
      <c r="F21" s="1"/>
      <c r="G21" s="1"/>
    </row>
    <row r="22" spans="2:13" customFormat="1" ht="36.75" customHeight="1" x14ac:dyDescent="0.65">
      <c r="B22" s="21" t="s">
        <v>24</v>
      </c>
      <c r="D22" s="24" t="s">
        <v>25</v>
      </c>
      <c r="E22" s="1"/>
      <c r="F22" s="1"/>
      <c r="G22" s="1"/>
    </row>
    <row r="23" spans="2:13" customFormat="1" ht="30" thickBot="1" x14ac:dyDescent="0.7">
      <c r="B23" s="22">
        <v>0</v>
      </c>
      <c r="D23" s="23">
        <f>E17+B23</f>
        <v>0</v>
      </c>
      <c r="E23" s="1"/>
      <c r="F23" s="1"/>
      <c r="G23" s="1"/>
    </row>
    <row r="24" spans="2:13" customFormat="1" ht="28.5" thickTop="1" x14ac:dyDescent="0.65">
      <c r="B24" s="25" t="s">
        <v>30</v>
      </c>
      <c r="D24" s="26">
        <v>0</v>
      </c>
      <c r="E24" s="1"/>
      <c r="F24" s="1"/>
      <c r="G24" s="1"/>
    </row>
    <row r="25" spans="2:13" customFormat="1" x14ac:dyDescent="0.65">
      <c r="B25" s="25" t="s">
        <v>31</v>
      </c>
      <c r="D25" s="26">
        <v>0</v>
      </c>
      <c r="E25" s="1"/>
      <c r="F25" s="1"/>
      <c r="G25" s="1"/>
    </row>
    <row r="26" spans="2:13" customFormat="1" x14ac:dyDescent="0.65">
      <c r="D26" s="28" t="s">
        <v>32</v>
      </c>
      <c r="E26" s="1"/>
      <c r="F26" s="1"/>
      <c r="G26" s="1"/>
    </row>
    <row r="27" spans="2:13" customFormat="1" ht="28.5" thickBot="1" x14ac:dyDescent="0.7">
      <c r="D27" s="27">
        <f>D23+D24+D25</f>
        <v>0</v>
      </c>
      <c r="E27" s="1"/>
      <c r="F27" s="1"/>
      <c r="G27" s="1"/>
    </row>
    <row r="28" spans="2:13" customFormat="1" ht="28.5" thickTop="1" x14ac:dyDescent="0.65">
      <c r="B28" s="2"/>
      <c r="C28" s="1"/>
      <c r="D28" s="1"/>
      <c r="E28" s="1"/>
      <c r="F28" s="1"/>
      <c r="G28" s="1"/>
    </row>
  </sheetData>
  <mergeCells count="1">
    <mergeCell ref="B1:F1"/>
  </mergeCells>
  <pageMargins left="0.7" right="0.7" top="0.75" bottom="0.75" header="0.3" footer="0.3"/>
  <pageSetup paperSize="1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view="pageBreakPreview" zoomScaleSheetLayoutView="100" workbookViewId="0">
      <pane xSplit="1545" topLeftCell="B1" activePane="topRight"/>
      <selection activeCell="A11" sqref="A11:XFD31"/>
      <selection pane="topRight" activeCell="F28" sqref="F28"/>
    </sheetView>
  </sheetViews>
  <sheetFormatPr defaultRowHeight="18" x14ac:dyDescent="0.25"/>
  <cols>
    <col min="1" max="1" width="11.140625" style="29" customWidth="1"/>
    <col min="2" max="2" width="16.5703125" style="44" customWidth="1"/>
    <col min="3" max="3" width="15.140625" style="44" bestFit="1" customWidth="1"/>
    <col min="4" max="4" width="18" style="44" customWidth="1"/>
    <col min="5" max="5" width="16.28515625" style="44" customWidth="1"/>
    <col min="6" max="9" width="15.140625" style="44" bestFit="1" customWidth="1"/>
    <col min="10" max="10" width="16.140625" style="44" customWidth="1"/>
    <col min="11" max="11" width="15.140625" style="44" bestFit="1" customWidth="1"/>
    <col min="12" max="12" width="18.140625" style="44" customWidth="1"/>
    <col min="13" max="13" width="15.5703125" style="44" customWidth="1"/>
    <col min="14" max="14" width="22.7109375" style="29" customWidth="1"/>
    <col min="15" max="15" width="5" style="29" customWidth="1"/>
    <col min="16" max="16" width="21.85546875" style="29" customWidth="1"/>
    <col min="17" max="16384" width="9.140625" style="29"/>
  </cols>
  <sheetData>
    <row r="1" spans="1:16" x14ac:dyDescent="0.25">
      <c r="B1" s="30" t="s">
        <v>8</v>
      </c>
      <c r="C1" s="31" t="s">
        <v>9</v>
      </c>
      <c r="D1" s="32" t="s">
        <v>10</v>
      </c>
      <c r="E1" s="33" t="s">
        <v>11</v>
      </c>
      <c r="F1" s="34" t="s">
        <v>12</v>
      </c>
      <c r="G1" s="35" t="s">
        <v>13</v>
      </c>
      <c r="H1" s="36" t="s">
        <v>14</v>
      </c>
      <c r="I1" s="37" t="s">
        <v>15</v>
      </c>
      <c r="J1" s="38" t="s">
        <v>16</v>
      </c>
      <c r="K1" s="39" t="s">
        <v>17</v>
      </c>
      <c r="L1" s="40" t="s">
        <v>18</v>
      </c>
      <c r="M1" s="41" t="s">
        <v>19</v>
      </c>
      <c r="N1" s="42" t="s">
        <v>21</v>
      </c>
    </row>
    <row r="2" spans="1:16" ht="21.75" customHeight="1" x14ac:dyDescent="0.25">
      <c r="A2" s="43" t="s">
        <v>27</v>
      </c>
      <c r="N2" s="65">
        <f>SUM(B6:M6)</f>
        <v>0</v>
      </c>
      <c r="P2" s="45" t="s">
        <v>29</v>
      </c>
    </row>
    <row r="3" spans="1:16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6"/>
      <c r="O3" s="48"/>
      <c r="P3" s="49"/>
    </row>
    <row r="4" spans="1:16" x14ac:dyDescent="0.25">
      <c r="A4" s="50" t="s">
        <v>26</v>
      </c>
      <c r="N4" s="66"/>
    </row>
    <row r="5" spans="1:16" x14ac:dyDescent="0.25">
      <c r="A5" s="46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6"/>
      <c r="P5" s="60" t="s">
        <v>36</v>
      </c>
    </row>
    <row r="6" spans="1:16" ht="18.75" thickBot="1" x14ac:dyDescent="0.3">
      <c r="B6" s="52">
        <f t="shared" ref="B6:L6" si="0">(B2-B3)+(B4-B5)</f>
        <v>0</v>
      </c>
      <c r="C6" s="52">
        <f t="shared" si="0"/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>(M2-M3)+(M4-M5)</f>
        <v>0</v>
      </c>
      <c r="N6" s="67"/>
      <c r="P6" s="44">
        <v>0</v>
      </c>
    </row>
    <row r="7" spans="1:16" ht="19.5" thickTop="1" thickBot="1" x14ac:dyDescent="0.3"/>
    <row r="8" spans="1:16" ht="18.75" thickBot="1" x14ac:dyDescent="0.3">
      <c r="L8" s="61" t="s">
        <v>22</v>
      </c>
      <c r="M8" s="62"/>
      <c r="N8" s="53">
        <f>N2*5%</f>
        <v>0</v>
      </c>
      <c r="P8" s="54">
        <f>P6-N2</f>
        <v>0</v>
      </c>
    </row>
    <row r="9" spans="1:16" ht="18.75" thickBot="1" x14ac:dyDescent="0.3">
      <c r="L9" s="63" t="s">
        <v>23</v>
      </c>
      <c r="M9" s="64"/>
      <c r="N9" s="55">
        <f>ROUNDDOWN(SUM(N8)*4,0)/4</f>
        <v>0</v>
      </c>
    </row>
  </sheetData>
  <mergeCells count="3">
    <mergeCell ref="L8:M8"/>
    <mergeCell ref="L9:M9"/>
    <mergeCell ref="N2:N6"/>
  </mergeCells>
  <pageMargins left="0.7" right="0.7" top="0.75" bottom="0.75" header="0.3" footer="0.3"/>
  <pageSetup paperSize="17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รายบุคคล</vt:lpstr>
      <vt:lpstr>เฉลี่ยคืน</vt:lpstr>
    </vt:vector>
  </TitlesOfParts>
  <Company>coop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</dc:creator>
  <cp:lastModifiedBy>Windows User</cp:lastModifiedBy>
  <cp:lastPrinted>2021-01-18T05:43:51Z</cp:lastPrinted>
  <dcterms:created xsi:type="dcterms:W3CDTF">2002-04-26T02:44:36Z</dcterms:created>
  <dcterms:modified xsi:type="dcterms:W3CDTF">2021-02-10T04:58:45Z</dcterms:modified>
</cp:coreProperties>
</file>